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<sst xmlns="http://schemas.openxmlformats.org/spreadsheetml/2006/main" count="156" uniqueCount="87">
  <si>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</si>
  <si>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</si>
  <si>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</si>
  <si>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</si>
  <si>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</si>
  <si>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</si>
  <si>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</si>
  <si>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</si>
  <si>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</si>
  <si>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</si>
  <si>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</si>
  <si>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</si>
  <si>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</si>
  <si>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</si>
  <si>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</si>
  <si>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</si>
  <si>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</si>
  <si>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</si>
  <si>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</si>
  <si>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</si>
  <si>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</si>
  <si>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</si>
  <si>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</si>
  <si>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</si>
  <si>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</si>
  <si>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</si>
  <si>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</si>
  <si>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</si>
  <si>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</si>
  <si>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</si>
  <si>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</si>
  <si>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</si>
  <si>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</si>
  <si>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</si>
  <si>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</si>
  <si>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</si>
  <si>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</si>
  <si>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</si>
  <si>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</si>
  <si>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</si>
  <si>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</si>
  <si>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</si>
  <si>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</si>
  <si>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</si>
  <si>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</si>
  <si>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</si>
  <si>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</si>
  <si>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</si>
  <si>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</si>
  <si>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</si>
  <si>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</si>
  <si>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</si>
  <si>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</si>
  <si>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</si>
  <si>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</si>
  <si>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</si>
  <si>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</si>
  <si>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</si>
  <si>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>Madonas pilsētas vidusskola</t>
  </si>
  <si>
    <t xml:space="preserve">Izmaksu aprēķins 2019. gadā par vienu audzēkni    </t>
  </si>
  <si>
    <t>Pēc 2018.gada naudas plūsmas</t>
  </si>
  <si>
    <t xml:space="preserve">Skolēnu skaits uz 01.01.2019. </t>
  </si>
  <si>
    <t>09.200. Pamata un vispārējās izglītības iestāžu izdevumi pēc 2018.gada naudas plūsmas  (eiro)</t>
  </si>
  <si>
    <t xml:space="preserve">Izmaksu aprēķins 2019. gadā bērniem līdz 5.gadu vecumam    </t>
  </si>
  <si>
    <t xml:space="preserve">Bērnu skaits uz 01.01.2019. </t>
  </si>
  <si>
    <t xml:space="preserve">        09.100. Pirmsskolas  izglītības iestāžu izdevumi pēc 2018.gada naudas plūsmas (eiro)</t>
  </si>
  <si>
    <t xml:space="preserve">Izmaksu aprēķins 2019. gadā bērniem no 5.gadu vecuma   </t>
  </si>
  <si>
    <t>Pēc 2018.gada naudas plūsmas (eiro)</t>
  </si>
  <si>
    <t>ēdināšanas dienests alga</t>
  </si>
  <si>
    <t>maksas pakalpojumi (noma u.c)</t>
  </si>
  <si>
    <t>MD mācību līdzekļi</t>
  </si>
  <si>
    <t>MD mācību grāmatas</t>
  </si>
  <si>
    <t>Tāme (1vid+nekl.)</t>
  </si>
  <si>
    <t xml:space="preserve">Tāme </t>
  </si>
  <si>
    <t>MD mācību līdzekļi,grāmatas</t>
  </si>
  <si>
    <t>maksas pakalpojumi (vecāku maksas atsk.no ēdin.)</t>
  </si>
  <si>
    <t>maksas pakalpojumi (noma atsk no komun.pak)</t>
  </si>
  <si>
    <t>MD alga</t>
  </si>
  <si>
    <t>Izdevumi uz vienu bērnu no 5.gadu vecuma starppašvaldību norēķiniem (mēnesī EUR)</t>
  </si>
  <si>
    <t>soc</t>
  </si>
  <si>
    <t>brīvpusdienas pašv.</t>
  </si>
  <si>
    <t>Pielikums Nr.3</t>
  </si>
  <si>
    <t>Pielikums Nr.1</t>
  </si>
  <si>
    <t>Madonas novada pašvaldības domes 28.03.2019.</t>
  </si>
  <si>
    <t xml:space="preserve">lēmumam Nr.131 </t>
  </si>
  <si>
    <t>(protokols Nr.5, 26.p.)</t>
  </si>
  <si>
    <t>Pielikums Nr.2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</si>
</sst>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9" fillId="0" borderId="0" xfId="0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N1" sqref="M1:Q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7" width="9.140625" style="0" customWidth="1"/>
    <col min="18" max="21" width="9.140625" style="7" customWidth="1"/>
  </cols>
  <sheetData>
    <row r="1" spans="14:17" ht="12.75">
      <c r="N1" s="79" t="s">
        <v>82</v>
      </c>
      <c r="O1" s="79"/>
      <c r="P1" s="79"/>
      <c r="Q1" s="79"/>
    </row>
    <row r="2" spans="13:17" ht="12.75">
      <c r="M2" s="79" t="s">
        <v>83</v>
      </c>
      <c r="N2" s="79"/>
      <c r="O2" s="79"/>
      <c r="P2" s="79"/>
      <c r="Q2" s="79"/>
    </row>
    <row r="3" spans="13:17" ht="12.75">
      <c r="M3" s="79" t="s">
        <v>84</v>
      </c>
      <c r="N3" s="79"/>
      <c r="O3" s="79"/>
      <c r="P3" s="79"/>
      <c r="Q3" s="79"/>
    </row>
    <row r="4" spans="14:17" ht="12.75">
      <c r="N4" s="79" t="s">
        <v>85</v>
      </c>
      <c r="O4" s="79"/>
      <c r="P4" s="79"/>
      <c r="Q4" s="79"/>
    </row>
    <row r="5" ht="15">
      <c r="B5" s="11" t="s">
        <v>59</v>
      </c>
    </row>
    <row r="6" spans="1:3" ht="12.75">
      <c r="A6" s="1"/>
      <c r="B6" s="3" t="s">
        <v>60</v>
      </c>
      <c r="C6" s="1"/>
    </row>
    <row r="7" spans="1:3" ht="12.75">
      <c r="A7" s="1"/>
      <c r="B7" s="3"/>
      <c r="C7" s="1"/>
    </row>
    <row r="8" spans="1:17" ht="52.5" customHeight="1">
      <c r="A8" s="24" t="s">
        <v>1</v>
      </c>
      <c r="B8" s="25" t="s">
        <v>0</v>
      </c>
      <c r="C8" s="45" t="s">
        <v>58</v>
      </c>
      <c r="D8" s="45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3" t="s">
        <v>18</v>
      </c>
      <c r="M8" s="23" t="s">
        <v>19</v>
      </c>
      <c r="N8" s="23" t="s">
        <v>20</v>
      </c>
      <c r="O8" s="23" t="s">
        <v>21</v>
      </c>
      <c r="P8" s="26" t="s">
        <v>22</v>
      </c>
      <c r="Q8" s="23" t="s">
        <v>23</v>
      </c>
    </row>
    <row r="9" spans="1:19" ht="22.5" customHeight="1">
      <c r="A9" s="8"/>
      <c r="B9" s="9" t="s">
        <v>61</v>
      </c>
      <c r="C9" s="22">
        <v>995</v>
      </c>
      <c r="D9" s="17">
        <v>267</v>
      </c>
      <c r="E9" s="39">
        <v>70</v>
      </c>
      <c r="F9" s="39">
        <v>89</v>
      </c>
      <c r="G9" s="39">
        <v>92</v>
      </c>
      <c r="H9" s="39">
        <v>74</v>
      </c>
      <c r="I9" s="39">
        <v>111</v>
      </c>
      <c r="J9" s="39">
        <v>56</v>
      </c>
      <c r="K9" s="39">
        <v>61</v>
      </c>
      <c r="L9" s="39">
        <v>176</v>
      </c>
      <c r="M9" s="39">
        <v>103</v>
      </c>
      <c r="N9" s="39">
        <v>58</v>
      </c>
      <c r="O9" s="39">
        <v>26</v>
      </c>
      <c r="P9" s="39">
        <v>47</v>
      </c>
      <c r="Q9" s="42">
        <f aca="true" t="shared" si="0" ref="Q9:Q30">SUM(C9:P9)</f>
        <v>2225</v>
      </c>
      <c r="S9" s="59"/>
    </row>
    <row r="10" spans="1:17" ht="29.25" customHeight="1">
      <c r="A10" s="74" t="s">
        <v>62</v>
      </c>
      <c r="B10" s="75"/>
      <c r="C10" s="75"/>
      <c r="D10" s="75"/>
      <c r="Q10" s="42"/>
    </row>
    <row r="11" spans="1:17" ht="49.5" customHeight="1">
      <c r="A11" s="12">
        <v>1100</v>
      </c>
      <c r="B11" s="2" t="s">
        <v>48</v>
      </c>
      <c r="C11" s="43">
        <v>295784</v>
      </c>
      <c r="D11" s="17">
        <v>95720</v>
      </c>
      <c r="E11" s="43">
        <v>32298</v>
      </c>
      <c r="F11" s="43">
        <v>34370</v>
      </c>
      <c r="G11" s="43">
        <v>41347</v>
      </c>
      <c r="H11" s="43">
        <v>16814</v>
      </c>
      <c r="I11" s="43">
        <v>21493</v>
      </c>
      <c r="J11" s="43">
        <v>20928</v>
      </c>
      <c r="K11" s="43">
        <v>38602</v>
      </c>
      <c r="L11" s="43">
        <v>34454</v>
      </c>
      <c r="M11" s="43">
        <v>24993</v>
      </c>
      <c r="N11" s="43">
        <v>38564</v>
      </c>
      <c r="O11" s="43">
        <v>22993</v>
      </c>
      <c r="P11" s="43">
        <v>27221</v>
      </c>
      <c r="Q11" s="42">
        <f t="shared" si="0"/>
        <v>745581</v>
      </c>
    </row>
    <row r="12" spans="1:17" ht="78.75" customHeight="1">
      <c r="A12" s="12">
        <v>1200</v>
      </c>
      <c r="B12" s="2" t="s">
        <v>47</v>
      </c>
      <c r="C12" s="43">
        <v>95067</v>
      </c>
      <c r="D12" s="17">
        <v>25436</v>
      </c>
      <c r="E12" s="43">
        <v>9098</v>
      </c>
      <c r="F12" s="43">
        <v>9033</v>
      </c>
      <c r="G12" s="43">
        <v>9960</v>
      </c>
      <c r="H12" s="43">
        <v>4423</v>
      </c>
      <c r="I12" s="43">
        <v>6601</v>
      </c>
      <c r="J12" s="43">
        <v>5495</v>
      </c>
      <c r="K12" s="43">
        <v>10919</v>
      </c>
      <c r="L12" s="43">
        <v>10891</v>
      </c>
      <c r="M12" s="43">
        <v>6711</v>
      </c>
      <c r="N12" s="43">
        <v>9500</v>
      </c>
      <c r="O12" s="43">
        <v>5621</v>
      </c>
      <c r="P12" s="43">
        <v>7530</v>
      </c>
      <c r="Q12" s="42">
        <f t="shared" si="0"/>
        <v>216285</v>
      </c>
    </row>
    <row r="13" spans="1:17" ht="53.25" customHeight="1">
      <c r="A13" s="12">
        <v>2100</v>
      </c>
      <c r="B13" s="2" t="s">
        <v>49</v>
      </c>
      <c r="C13" s="43">
        <v>529</v>
      </c>
      <c r="D13" s="17">
        <v>64</v>
      </c>
      <c r="E13" s="43">
        <v>31</v>
      </c>
      <c r="F13" s="43"/>
      <c r="G13" s="43"/>
      <c r="H13" s="43">
        <v>198</v>
      </c>
      <c r="I13" s="43">
        <v>543</v>
      </c>
      <c r="J13" s="43">
        <v>30</v>
      </c>
      <c r="K13" s="43"/>
      <c r="L13" s="43">
        <v>33</v>
      </c>
      <c r="M13" s="43"/>
      <c r="N13" s="43">
        <v>411</v>
      </c>
      <c r="O13" s="43">
        <v>181</v>
      </c>
      <c r="P13" s="43">
        <v>0</v>
      </c>
      <c r="Q13" s="42">
        <f t="shared" si="0"/>
        <v>2020</v>
      </c>
    </row>
    <row r="14" spans="1:17" ht="21.75" customHeight="1">
      <c r="A14" s="12">
        <v>2200</v>
      </c>
      <c r="B14" s="2" t="s">
        <v>50</v>
      </c>
      <c r="C14" s="43">
        <f aca="true" t="shared" si="1" ref="C14:P14">C15+C16+C17+C18+C19+C20</f>
        <v>151250</v>
      </c>
      <c r="D14" s="43">
        <f t="shared" si="1"/>
        <v>77044</v>
      </c>
      <c r="E14" s="43">
        <f t="shared" si="1"/>
        <v>49035</v>
      </c>
      <c r="F14" s="43">
        <f t="shared" si="1"/>
        <v>56373</v>
      </c>
      <c r="G14" s="43">
        <f t="shared" si="1"/>
        <v>15932</v>
      </c>
      <c r="H14" s="43">
        <f t="shared" si="1"/>
        <v>21244</v>
      </c>
      <c r="I14" s="43">
        <f t="shared" si="1"/>
        <v>38519</v>
      </c>
      <c r="J14" s="43">
        <f t="shared" si="1"/>
        <v>27618</v>
      </c>
      <c r="K14" s="43">
        <f t="shared" si="1"/>
        <v>19436</v>
      </c>
      <c r="L14" s="43">
        <f t="shared" si="1"/>
        <v>34670</v>
      </c>
      <c r="M14" s="43">
        <f t="shared" si="1"/>
        <v>25959</v>
      </c>
      <c r="N14" s="43">
        <f t="shared" si="1"/>
        <v>17320</v>
      </c>
      <c r="O14" s="43">
        <f t="shared" si="1"/>
        <v>7053</v>
      </c>
      <c r="P14" s="43">
        <f t="shared" si="1"/>
        <v>26186</v>
      </c>
      <c r="Q14" s="42">
        <f t="shared" si="0"/>
        <v>567639</v>
      </c>
    </row>
    <row r="15" spans="1:22" ht="18.75" customHeight="1">
      <c r="A15" s="13">
        <v>2210</v>
      </c>
      <c r="B15" s="4" t="s">
        <v>2</v>
      </c>
      <c r="C15" s="43">
        <v>5031</v>
      </c>
      <c r="D15" s="17">
        <v>3190</v>
      </c>
      <c r="E15" s="43">
        <v>2079</v>
      </c>
      <c r="F15" s="43">
        <v>622</v>
      </c>
      <c r="G15" s="43">
        <v>320</v>
      </c>
      <c r="H15" s="43">
        <v>840</v>
      </c>
      <c r="I15" s="43">
        <v>971</v>
      </c>
      <c r="J15" s="43">
        <v>1088</v>
      </c>
      <c r="K15" s="43">
        <v>423</v>
      </c>
      <c r="L15" s="43">
        <v>472</v>
      </c>
      <c r="M15" s="43">
        <v>1199</v>
      </c>
      <c r="N15" s="43">
        <v>988</v>
      </c>
      <c r="O15" s="43">
        <v>403</v>
      </c>
      <c r="P15" s="43">
        <v>1414</v>
      </c>
      <c r="Q15" s="42">
        <f t="shared" si="0"/>
        <v>19040</v>
      </c>
      <c r="R15" s="32"/>
      <c r="U15" s="32"/>
      <c r="V15" s="20"/>
    </row>
    <row r="16" spans="1:22" ht="21" customHeight="1">
      <c r="A16" s="13">
        <v>2220</v>
      </c>
      <c r="B16" s="4" t="s">
        <v>3</v>
      </c>
      <c r="C16" s="43">
        <v>122519</v>
      </c>
      <c r="D16" s="17">
        <v>50774</v>
      </c>
      <c r="E16" s="43">
        <v>28713</v>
      </c>
      <c r="F16" s="43">
        <v>48976</v>
      </c>
      <c r="G16" s="43">
        <v>9621</v>
      </c>
      <c r="H16" s="43">
        <v>7404</v>
      </c>
      <c r="I16" s="43">
        <v>25345</v>
      </c>
      <c r="J16" s="43">
        <v>6588</v>
      </c>
      <c r="K16" s="43">
        <v>14090</v>
      </c>
      <c r="L16" s="43">
        <v>17976</v>
      </c>
      <c r="M16" s="43">
        <v>13668</v>
      </c>
      <c r="N16" s="43">
        <v>7343</v>
      </c>
      <c r="O16" s="43">
        <v>3464</v>
      </c>
      <c r="P16" s="43">
        <v>8693</v>
      </c>
      <c r="Q16" s="42">
        <f t="shared" si="0"/>
        <v>365174</v>
      </c>
      <c r="R16" s="32"/>
      <c r="U16" s="32"/>
      <c r="V16" s="20"/>
    </row>
    <row r="17" spans="1:22" ht="27" customHeight="1">
      <c r="A17" s="13">
        <v>2230</v>
      </c>
      <c r="B17" s="4" t="s">
        <v>4</v>
      </c>
      <c r="C17" s="43">
        <v>4251</v>
      </c>
      <c r="D17" s="17">
        <v>6134</v>
      </c>
      <c r="E17" s="43">
        <v>678</v>
      </c>
      <c r="F17" s="43">
        <v>4685</v>
      </c>
      <c r="G17" s="43">
        <v>1414</v>
      </c>
      <c r="H17" s="43">
        <v>868</v>
      </c>
      <c r="I17" s="43">
        <v>3256</v>
      </c>
      <c r="J17" s="43">
        <v>848</v>
      </c>
      <c r="K17" s="43">
        <v>1780</v>
      </c>
      <c r="L17" s="43">
        <v>3270</v>
      </c>
      <c r="M17" s="43">
        <v>512</v>
      </c>
      <c r="N17" s="43">
        <v>4332</v>
      </c>
      <c r="O17" s="43">
        <v>149</v>
      </c>
      <c r="P17" s="43">
        <v>2283</v>
      </c>
      <c r="Q17" s="42">
        <f t="shared" si="0"/>
        <v>34460</v>
      </c>
      <c r="R17" s="32"/>
      <c r="U17" s="32"/>
      <c r="V17" s="20"/>
    </row>
    <row r="18" spans="1:22" ht="27" customHeight="1">
      <c r="A18" s="13">
        <v>2240</v>
      </c>
      <c r="B18" s="4" t="s">
        <v>51</v>
      </c>
      <c r="C18" s="43">
        <v>17085</v>
      </c>
      <c r="D18" s="17">
        <v>4174</v>
      </c>
      <c r="E18" s="43">
        <v>16889</v>
      </c>
      <c r="F18" s="43">
        <v>1677</v>
      </c>
      <c r="G18" s="43">
        <v>3956</v>
      </c>
      <c r="H18" s="43">
        <v>11353</v>
      </c>
      <c r="I18" s="43">
        <v>7588</v>
      </c>
      <c r="J18" s="43">
        <v>18527</v>
      </c>
      <c r="K18" s="43">
        <v>3143</v>
      </c>
      <c r="L18" s="43">
        <v>11768</v>
      </c>
      <c r="M18" s="43">
        <v>9393</v>
      </c>
      <c r="N18" s="43">
        <v>3240</v>
      </c>
      <c r="O18" s="43">
        <v>1568</v>
      </c>
      <c r="P18" s="43">
        <v>13372</v>
      </c>
      <c r="Q18" s="42">
        <f t="shared" si="0"/>
        <v>123733</v>
      </c>
      <c r="R18" s="32"/>
      <c r="U18" s="32"/>
      <c r="V18" s="20"/>
    </row>
    <row r="19" spans="1:22" ht="17.25" customHeight="1">
      <c r="A19" s="13">
        <v>2250</v>
      </c>
      <c r="B19" s="4" t="s">
        <v>5</v>
      </c>
      <c r="C19" s="43"/>
      <c r="D19" s="17"/>
      <c r="E19" s="43">
        <v>676</v>
      </c>
      <c r="F19" s="43">
        <v>413</v>
      </c>
      <c r="G19" s="43">
        <v>410</v>
      </c>
      <c r="H19" s="43">
        <v>684</v>
      </c>
      <c r="I19" s="43">
        <v>362</v>
      </c>
      <c r="J19" s="43">
        <v>185</v>
      </c>
      <c r="K19" s="43"/>
      <c r="L19" s="43">
        <v>228</v>
      </c>
      <c r="M19" s="43">
        <v>1187</v>
      </c>
      <c r="N19" s="43">
        <v>541</v>
      </c>
      <c r="O19" s="43">
        <v>604</v>
      </c>
      <c r="P19" s="43">
        <v>424</v>
      </c>
      <c r="Q19" s="42">
        <f t="shared" si="0"/>
        <v>5714</v>
      </c>
      <c r="R19" s="32"/>
      <c r="U19" s="32"/>
      <c r="V19" s="20"/>
    </row>
    <row r="20" spans="1:22" ht="27" customHeight="1">
      <c r="A20" s="13">
        <v>2260</v>
      </c>
      <c r="B20" s="4" t="s">
        <v>52</v>
      </c>
      <c r="C20" s="43">
        <v>2364</v>
      </c>
      <c r="D20" s="17">
        <v>12772</v>
      </c>
      <c r="E20" s="43">
        <v>0</v>
      </c>
      <c r="F20" s="43"/>
      <c r="G20" s="43">
        <v>211</v>
      </c>
      <c r="H20" s="43">
        <v>95</v>
      </c>
      <c r="I20" s="43">
        <v>997</v>
      </c>
      <c r="J20" s="43">
        <v>382</v>
      </c>
      <c r="K20" s="43"/>
      <c r="L20" s="43">
        <v>956</v>
      </c>
      <c r="M20" s="43"/>
      <c r="N20" s="43">
        <v>876</v>
      </c>
      <c r="O20" s="43">
        <v>865</v>
      </c>
      <c r="P20" s="43">
        <v>0</v>
      </c>
      <c r="Q20" s="42">
        <f t="shared" si="0"/>
        <v>19518</v>
      </c>
      <c r="R20" s="32"/>
      <c r="U20" s="32"/>
      <c r="V20" s="20"/>
    </row>
    <row r="21" spans="1:22" ht="32.25" customHeight="1">
      <c r="A21" s="12">
        <v>2300</v>
      </c>
      <c r="B21" s="2" t="s">
        <v>53</v>
      </c>
      <c r="C21" s="43">
        <f>C22+C23+C24+C25+C26+C28+C27</f>
        <v>78979</v>
      </c>
      <c r="D21" s="43">
        <f aca="true" t="shared" si="2" ref="D21:P21">D22+D23+D24+D25+D26+D28+D27</f>
        <v>25601</v>
      </c>
      <c r="E21" s="43">
        <f t="shared" si="2"/>
        <v>9459</v>
      </c>
      <c r="F21" s="43">
        <f t="shared" si="2"/>
        <v>19571</v>
      </c>
      <c r="G21" s="43">
        <f t="shared" si="2"/>
        <v>13332</v>
      </c>
      <c r="H21" s="43">
        <f t="shared" si="2"/>
        <v>24365</v>
      </c>
      <c r="I21" s="43">
        <f t="shared" si="2"/>
        <v>25595</v>
      </c>
      <c r="J21" s="43">
        <f t="shared" si="2"/>
        <v>10083</v>
      </c>
      <c r="K21" s="43">
        <f t="shared" si="2"/>
        <v>13847</v>
      </c>
      <c r="L21" s="43">
        <f t="shared" si="2"/>
        <v>60308</v>
      </c>
      <c r="M21" s="43">
        <f t="shared" si="2"/>
        <v>36530</v>
      </c>
      <c r="N21" s="43">
        <f t="shared" si="2"/>
        <v>30276</v>
      </c>
      <c r="O21" s="43">
        <f t="shared" si="2"/>
        <v>20284</v>
      </c>
      <c r="P21" s="43">
        <f t="shared" si="2"/>
        <v>14777</v>
      </c>
      <c r="Q21" s="42">
        <f t="shared" si="0"/>
        <v>383007</v>
      </c>
      <c r="R21" s="32"/>
      <c r="U21" s="32"/>
      <c r="V21" s="20"/>
    </row>
    <row r="22" spans="1:22" ht="15.75" customHeight="1">
      <c r="A22" s="15">
        <v>2310</v>
      </c>
      <c r="B22" s="4" t="s">
        <v>54</v>
      </c>
      <c r="C22" s="43">
        <v>15418</v>
      </c>
      <c r="D22" s="17">
        <v>8157</v>
      </c>
      <c r="E22" s="43">
        <v>3270</v>
      </c>
      <c r="F22" s="43">
        <v>3135</v>
      </c>
      <c r="G22" s="43">
        <v>2039</v>
      </c>
      <c r="H22" s="43">
        <v>8052</v>
      </c>
      <c r="I22" s="43">
        <v>2146</v>
      </c>
      <c r="J22" s="43">
        <v>2718</v>
      </c>
      <c r="K22" s="43">
        <v>2522</v>
      </c>
      <c r="L22" s="43">
        <v>9709</v>
      </c>
      <c r="M22" s="43">
        <v>3492</v>
      </c>
      <c r="N22" s="43">
        <v>5940</v>
      </c>
      <c r="O22" s="43">
        <v>4194</v>
      </c>
      <c r="P22" s="43">
        <v>2726</v>
      </c>
      <c r="Q22" s="42">
        <f t="shared" si="0"/>
        <v>73518</v>
      </c>
      <c r="R22" s="32"/>
      <c r="U22" s="32"/>
      <c r="V22" s="20"/>
    </row>
    <row r="23" spans="1:22" ht="27.75" customHeight="1">
      <c r="A23" s="15">
        <v>2320</v>
      </c>
      <c r="B23" s="4" t="s">
        <v>6</v>
      </c>
      <c r="C23" s="43"/>
      <c r="D23" s="17"/>
      <c r="E23" s="43">
        <v>0</v>
      </c>
      <c r="F23" s="43"/>
      <c r="G23" s="43">
        <v>2680</v>
      </c>
      <c r="H23" s="43">
        <v>3219</v>
      </c>
      <c r="I23" s="43">
        <v>1960</v>
      </c>
      <c r="J23" s="43">
        <v>1525</v>
      </c>
      <c r="K23" s="43">
        <v>743</v>
      </c>
      <c r="L23" s="43">
        <v>17314</v>
      </c>
      <c r="M23" s="43">
        <v>19345</v>
      </c>
      <c r="N23" s="43">
        <v>12932</v>
      </c>
      <c r="O23" s="43">
        <v>6851</v>
      </c>
      <c r="P23" s="43">
        <v>4039</v>
      </c>
      <c r="Q23" s="42">
        <f t="shared" si="0"/>
        <v>70608</v>
      </c>
      <c r="R23" s="32"/>
      <c r="U23" s="32"/>
      <c r="V23" s="20"/>
    </row>
    <row r="24" spans="1:22" ht="27" customHeight="1">
      <c r="A24" s="15">
        <v>2340</v>
      </c>
      <c r="B24" s="4" t="s">
        <v>55</v>
      </c>
      <c r="C24" s="43">
        <v>235</v>
      </c>
      <c r="D24" s="17"/>
      <c r="E24" s="43">
        <v>0</v>
      </c>
      <c r="F24" s="43">
        <v>34</v>
      </c>
      <c r="G24" s="43"/>
      <c r="H24" s="43">
        <v>7</v>
      </c>
      <c r="I24" s="43"/>
      <c r="J24" s="43"/>
      <c r="K24" s="43"/>
      <c r="L24" s="43">
        <v>170</v>
      </c>
      <c r="M24" s="43"/>
      <c r="N24" s="43">
        <v>28</v>
      </c>
      <c r="O24" s="43"/>
      <c r="P24" s="43">
        <v>49</v>
      </c>
      <c r="Q24" s="42">
        <f t="shared" si="0"/>
        <v>523</v>
      </c>
      <c r="R24" s="32"/>
      <c r="U24" s="32"/>
      <c r="V24" s="20"/>
    </row>
    <row r="25" spans="1:22" ht="26.25" customHeight="1">
      <c r="A25" s="15">
        <v>2350</v>
      </c>
      <c r="B25" s="4" t="s">
        <v>7</v>
      </c>
      <c r="C25" s="43">
        <v>13107</v>
      </c>
      <c r="D25" s="17">
        <v>6804</v>
      </c>
      <c r="E25" s="43">
        <v>4308</v>
      </c>
      <c r="F25" s="43">
        <v>7700</v>
      </c>
      <c r="G25" s="43">
        <v>3255</v>
      </c>
      <c r="H25" s="43">
        <v>5520</v>
      </c>
      <c r="I25" s="43">
        <v>9594</v>
      </c>
      <c r="J25" s="43">
        <v>1221</v>
      </c>
      <c r="K25" s="43">
        <v>5774</v>
      </c>
      <c r="L25" s="43">
        <v>6977</v>
      </c>
      <c r="M25" s="43">
        <v>6354</v>
      </c>
      <c r="N25" s="43">
        <v>6032</v>
      </c>
      <c r="O25" s="43">
        <v>5088</v>
      </c>
      <c r="P25" s="43">
        <v>3579</v>
      </c>
      <c r="Q25" s="42">
        <f t="shared" si="0"/>
        <v>85313</v>
      </c>
      <c r="R25" s="32"/>
      <c r="U25" s="32"/>
      <c r="V25" s="20"/>
    </row>
    <row r="26" spans="1:22" ht="54.75" customHeight="1">
      <c r="A26" s="15">
        <v>2360</v>
      </c>
      <c r="B26" s="4" t="s">
        <v>56</v>
      </c>
      <c r="C26" s="43">
        <v>932</v>
      </c>
      <c r="D26" s="17">
        <v>374</v>
      </c>
      <c r="E26" s="43">
        <v>0</v>
      </c>
      <c r="F26" s="43">
        <v>436</v>
      </c>
      <c r="G26" s="43"/>
      <c r="H26" s="43">
        <v>3961</v>
      </c>
      <c r="I26" s="43"/>
      <c r="J26" s="43"/>
      <c r="K26" s="43">
        <v>233</v>
      </c>
      <c r="L26" s="43">
        <v>405</v>
      </c>
      <c r="M26" s="43"/>
      <c r="N26" s="43"/>
      <c r="O26" s="43"/>
      <c r="P26" s="43">
        <v>248</v>
      </c>
      <c r="Q26" s="42">
        <f t="shared" si="0"/>
        <v>6589</v>
      </c>
      <c r="R26" s="32"/>
      <c r="U26" s="32"/>
      <c r="V26" s="20"/>
    </row>
    <row r="27" spans="1:22" ht="24.75" customHeight="1">
      <c r="A27" s="38">
        <v>2363</v>
      </c>
      <c r="B27" s="35" t="s">
        <v>57</v>
      </c>
      <c r="C27" s="67">
        <v>41582</v>
      </c>
      <c r="D27" s="39">
        <v>8906</v>
      </c>
      <c r="E27" s="67">
        <v>1046</v>
      </c>
      <c r="F27" s="67">
        <v>6903</v>
      </c>
      <c r="G27" s="67">
        <v>5238</v>
      </c>
      <c r="H27" s="67">
        <v>3474</v>
      </c>
      <c r="I27" s="67">
        <v>7051</v>
      </c>
      <c r="J27" s="67">
        <v>4405</v>
      </c>
      <c r="K27" s="67">
        <v>4406</v>
      </c>
      <c r="L27" s="67">
        <v>24297</v>
      </c>
      <c r="M27" s="67">
        <v>6506</v>
      </c>
      <c r="N27" s="67">
        <v>4343</v>
      </c>
      <c r="O27" s="67">
        <v>4074</v>
      </c>
      <c r="P27" s="67">
        <v>3322</v>
      </c>
      <c r="Q27" s="42">
        <f t="shared" si="0"/>
        <v>125553</v>
      </c>
      <c r="R27" s="32"/>
      <c r="U27" s="32"/>
      <c r="V27" s="20"/>
    </row>
    <row r="28" spans="1:22" ht="20.25" customHeight="1">
      <c r="A28" s="15">
        <v>2370</v>
      </c>
      <c r="B28" s="35" t="s">
        <v>35</v>
      </c>
      <c r="C28" s="43">
        <v>7705</v>
      </c>
      <c r="D28" s="17">
        <v>1360</v>
      </c>
      <c r="E28" s="43">
        <v>835</v>
      </c>
      <c r="F28" s="43">
        <v>1363</v>
      </c>
      <c r="G28" s="43">
        <v>120</v>
      </c>
      <c r="H28" s="43">
        <v>132</v>
      </c>
      <c r="I28" s="43">
        <v>4844</v>
      </c>
      <c r="J28" s="43">
        <v>214</v>
      </c>
      <c r="K28" s="43">
        <v>169</v>
      </c>
      <c r="L28" s="43">
        <v>1436</v>
      </c>
      <c r="M28" s="62">
        <v>833</v>
      </c>
      <c r="N28" s="43">
        <v>1001</v>
      </c>
      <c r="O28" s="43">
        <v>77</v>
      </c>
      <c r="P28" s="43">
        <v>814</v>
      </c>
      <c r="Q28" s="42">
        <f t="shared" si="0"/>
        <v>20903</v>
      </c>
      <c r="R28" s="32"/>
      <c r="U28" s="32"/>
      <c r="V28" s="20"/>
    </row>
    <row r="29" spans="1:18" ht="21.75" customHeight="1">
      <c r="A29" s="14">
        <v>2400</v>
      </c>
      <c r="B29" s="2" t="s">
        <v>8</v>
      </c>
      <c r="C29" s="43"/>
      <c r="D29" s="17"/>
      <c r="E29" s="43">
        <v>0</v>
      </c>
      <c r="F29" s="43"/>
      <c r="G29" s="43"/>
      <c r="H29" s="43">
        <v>238</v>
      </c>
      <c r="I29" s="43"/>
      <c r="J29" s="43"/>
      <c r="K29" s="43"/>
      <c r="L29" s="43">
        <v>121</v>
      </c>
      <c r="M29" s="43">
        <v>154</v>
      </c>
      <c r="N29" s="43">
        <v>109</v>
      </c>
      <c r="O29" s="43">
        <v>119</v>
      </c>
      <c r="P29" s="43">
        <v>304</v>
      </c>
      <c r="Q29" s="42">
        <f t="shared" si="0"/>
        <v>1045</v>
      </c>
      <c r="R29" s="32"/>
    </row>
    <row r="30" spans="1:18" ht="18.75" customHeight="1">
      <c r="A30" s="14">
        <v>5233</v>
      </c>
      <c r="B30" s="58" t="s">
        <v>36</v>
      </c>
      <c r="C30" s="43">
        <v>1013</v>
      </c>
      <c r="D30" s="17">
        <v>2358</v>
      </c>
      <c r="E30" s="43">
        <v>577</v>
      </c>
      <c r="F30" s="43">
        <v>103</v>
      </c>
      <c r="G30" s="43">
        <v>288</v>
      </c>
      <c r="H30" s="43">
        <v>311</v>
      </c>
      <c r="I30" s="43">
        <v>240</v>
      </c>
      <c r="J30" s="43">
        <v>511</v>
      </c>
      <c r="K30" s="43">
        <v>299</v>
      </c>
      <c r="L30" s="43"/>
      <c r="M30" s="43"/>
      <c r="N30" s="43">
        <v>471</v>
      </c>
      <c r="O30" s="43"/>
      <c r="P30" s="43">
        <v>293</v>
      </c>
      <c r="Q30" s="42">
        <f t="shared" si="0"/>
        <v>6464</v>
      </c>
      <c r="R30" s="32"/>
    </row>
    <row r="31" spans="1:17" ht="18" customHeight="1">
      <c r="A31" s="71" t="s">
        <v>9</v>
      </c>
      <c r="B31" s="72"/>
      <c r="C31" s="46">
        <f>C11+C12+C13+C14+C21+C29+C30</f>
        <v>622622</v>
      </c>
      <c r="D31" s="46">
        <f aca="true" t="shared" si="3" ref="D31:P31">D11+D12+D13+D14+D21+D29+D30</f>
        <v>226223</v>
      </c>
      <c r="E31" s="46">
        <f t="shared" si="3"/>
        <v>100498</v>
      </c>
      <c r="F31" s="46">
        <f t="shared" si="3"/>
        <v>119450</v>
      </c>
      <c r="G31" s="46">
        <f t="shared" si="3"/>
        <v>80859</v>
      </c>
      <c r="H31" s="46">
        <f t="shared" si="3"/>
        <v>67593</v>
      </c>
      <c r="I31" s="46">
        <f t="shared" si="3"/>
        <v>92991</v>
      </c>
      <c r="J31" s="46">
        <f t="shared" si="3"/>
        <v>64665</v>
      </c>
      <c r="K31" s="46">
        <f t="shared" si="3"/>
        <v>83103</v>
      </c>
      <c r="L31" s="46">
        <f t="shared" si="3"/>
        <v>140477</v>
      </c>
      <c r="M31" s="46">
        <f t="shared" si="3"/>
        <v>94347</v>
      </c>
      <c r="N31" s="46">
        <f t="shared" si="3"/>
        <v>96651</v>
      </c>
      <c r="O31" s="46">
        <f t="shared" si="3"/>
        <v>56251</v>
      </c>
      <c r="P31" s="46">
        <f t="shared" si="3"/>
        <v>76311</v>
      </c>
      <c r="Q31" s="46">
        <f>Q11+Q12+Q13+Q14+Q21+Q29+Q30</f>
        <v>1922041</v>
      </c>
    </row>
    <row r="32" spans="1:18" ht="24.75" customHeight="1">
      <c r="A32" s="71" t="s">
        <v>32</v>
      </c>
      <c r="B32" s="73"/>
      <c r="C32" s="47">
        <f>C31/C9/12</f>
        <v>52.14589614740368</v>
      </c>
      <c r="D32" s="47">
        <f aca="true" t="shared" si="4" ref="D32:P32">D31/D9/12</f>
        <v>70.60642946317104</v>
      </c>
      <c r="E32" s="47">
        <f t="shared" si="4"/>
        <v>119.64047619047619</v>
      </c>
      <c r="F32" s="47">
        <f t="shared" si="4"/>
        <v>111.84456928838951</v>
      </c>
      <c r="G32" s="47">
        <f t="shared" si="4"/>
        <v>73.24184782608695</v>
      </c>
      <c r="H32" s="47">
        <f t="shared" si="4"/>
        <v>76.11824324324324</v>
      </c>
      <c r="I32" s="47">
        <f t="shared" si="4"/>
        <v>69.81306306306307</v>
      </c>
      <c r="J32" s="47">
        <f t="shared" si="4"/>
        <v>96.22767857142857</v>
      </c>
      <c r="K32" s="47">
        <f t="shared" si="4"/>
        <v>113.52868852459017</v>
      </c>
      <c r="L32" s="47">
        <f t="shared" si="4"/>
        <v>66.51373106060606</v>
      </c>
      <c r="M32" s="47">
        <f t="shared" si="4"/>
        <v>76.33252427184466</v>
      </c>
      <c r="N32" s="47">
        <f t="shared" si="4"/>
        <v>138.86637931034483</v>
      </c>
      <c r="O32" s="47">
        <f t="shared" si="4"/>
        <v>180.29166666666666</v>
      </c>
      <c r="P32" s="47">
        <f t="shared" si="4"/>
        <v>135.3031914893617</v>
      </c>
      <c r="Q32" s="47">
        <f>Q31/Q9/12</f>
        <v>71.98655430711611</v>
      </c>
      <c r="R32" s="32"/>
    </row>
    <row r="33" spans="1:16" ht="19.5" customHeight="1">
      <c r="A33" s="5"/>
      <c r="B33" s="10"/>
      <c r="C33" s="6"/>
      <c r="E33" s="6"/>
      <c r="F33" s="7"/>
      <c r="O33" s="7"/>
      <c r="P33" s="7"/>
    </row>
    <row r="34" spans="2:6" ht="12.75">
      <c r="B34" s="61" t="s">
        <v>72</v>
      </c>
      <c r="C34">
        <v>542843</v>
      </c>
      <c r="D34">
        <v>205878</v>
      </c>
      <c r="E34" s="6"/>
      <c r="F34" s="7"/>
    </row>
    <row r="35" spans="2:6" ht="12.75">
      <c r="B35" s="61" t="s">
        <v>68</v>
      </c>
      <c r="C35">
        <v>61790</v>
      </c>
      <c r="D35">
        <v>24015</v>
      </c>
      <c r="E35" s="41"/>
      <c r="F35" s="7"/>
    </row>
    <row r="36" spans="2:17" ht="12.75">
      <c r="B36" s="61" t="s">
        <v>80</v>
      </c>
      <c r="C36">
        <v>41667</v>
      </c>
      <c r="D36">
        <v>8738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2:4" ht="12.75">
      <c r="B37" s="61" t="s">
        <v>69</v>
      </c>
      <c r="C37">
        <v>-3962</v>
      </c>
      <c r="D37">
        <v>-7374</v>
      </c>
    </row>
    <row r="38" spans="2:4" ht="12.75">
      <c r="B38" s="61" t="s">
        <v>70</v>
      </c>
      <c r="C38">
        <v>-9858</v>
      </c>
      <c r="D38">
        <v>-2517</v>
      </c>
    </row>
    <row r="39" spans="2:4" ht="12.75">
      <c r="B39" s="61" t="s">
        <v>71</v>
      </c>
      <c r="C39">
        <v>-9858</v>
      </c>
      <c r="D39">
        <v>-2517</v>
      </c>
    </row>
    <row r="40" spans="3:4" ht="12.75">
      <c r="C40">
        <f>SUM(C34:C39)</f>
        <v>622622</v>
      </c>
      <c r="D40">
        <f>SUM(D34:D39)</f>
        <v>226223</v>
      </c>
    </row>
  </sheetData>
  <sheetProtection/>
  <mergeCells count="7">
    <mergeCell ref="A31:B31"/>
    <mergeCell ref="A32:B32"/>
    <mergeCell ref="A10:D10"/>
    <mergeCell ref="N1:Q1"/>
    <mergeCell ref="M2:Q2"/>
    <mergeCell ref="M3:Q3"/>
    <mergeCell ref="N4:Q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O1" sqref="N1:R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23" width="9.140625" style="0" customWidth="1"/>
  </cols>
  <sheetData>
    <row r="1" spans="15:18" ht="12.75">
      <c r="O1" s="79" t="s">
        <v>86</v>
      </c>
      <c r="P1" s="79"/>
      <c r="Q1" s="79"/>
      <c r="R1" s="79"/>
    </row>
    <row r="2" spans="14:18" ht="12.75">
      <c r="N2" s="79" t="s">
        <v>83</v>
      </c>
      <c r="O2" s="79"/>
      <c r="P2" s="79"/>
      <c r="Q2" s="79"/>
      <c r="R2" s="79"/>
    </row>
    <row r="3" spans="14:18" ht="12.75">
      <c r="N3" s="79" t="s">
        <v>84</v>
      </c>
      <c r="O3" s="79"/>
      <c r="P3" s="79"/>
      <c r="Q3" s="79"/>
      <c r="R3" s="79"/>
    </row>
    <row r="4" spans="15:18" ht="12.75">
      <c r="O4" s="79" t="s">
        <v>85</v>
      </c>
      <c r="P4" s="79"/>
      <c r="Q4" s="79"/>
      <c r="R4" s="79"/>
    </row>
    <row r="5" ht="15">
      <c r="B5" s="11" t="s">
        <v>63</v>
      </c>
    </row>
    <row r="6" ht="12.75">
      <c r="B6" s="3" t="s">
        <v>60</v>
      </c>
    </row>
    <row r="7" spans="1:3" ht="12.75">
      <c r="A7" s="1"/>
      <c r="B7" s="3"/>
      <c r="C7" s="1"/>
    </row>
    <row r="8" spans="1:20" ht="55.5" customHeight="1">
      <c r="A8" s="24" t="s">
        <v>1</v>
      </c>
      <c r="B8" s="25" t="s">
        <v>0</v>
      </c>
      <c r="C8" s="27" t="s">
        <v>24</v>
      </c>
      <c r="D8" s="27" t="s">
        <v>25</v>
      </c>
      <c r="E8" s="27" t="s">
        <v>26</v>
      </c>
      <c r="F8" s="27" t="s">
        <v>27</v>
      </c>
      <c r="G8" s="27" t="s">
        <v>12</v>
      </c>
      <c r="H8" s="27" t="s">
        <v>28</v>
      </c>
      <c r="I8" s="27" t="s">
        <v>29</v>
      </c>
      <c r="J8" s="27" t="s">
        <v>30</v>
      </c>
      <c r="K8" s="27" t="s">
        <v>16</v>
      </c>
      <c r="L8" s="44" t="s">
        <v>17</v>
      </c>
      <c r="M8" s="27" t="s">
        <v>34</v>
      </c>
      <c r="N8" s="27" t="s">
        <v>31</v>
      </c>
      <c r="O8" s="27" t="s">
        <v>20</v>
      </c>
      <c r="P8" s="23" t="s">
        <v>21</v>
      </c>
      <c r="Q8" s="27" t="s">
        <v>22</v>
      </c>
      <c r="R8" s="27" t="s">
        <v>23</v>
      </c>
      <c r="T8" s="57"/>
    </row>
    <row r="9" spans="1:20" ht="22.5" customHeight="1">
      <c r="A9" s="8"/>
      <c r="B9" s="9" t="s">
        <v>64</v>
      </c>
      <c r="C9" s="22">
        <v>71</v>
      </c>
      <c r="D9" s="55">
        <v>158</v>
      </c>
      <c r="E9" s="55">
        <v>206</v>
      </c>
      <c r="F9" s="55">
        <v>28</v>
      </c>
      <c r="G9" s="55">
        <v>40</v>
      </c>
      <c r="H9" s="55">
        <v>58</v>
      </c>
      <c r="I9" s="55">
        <v>25</v>
      </c>
      <c r="J9" s="56">
        <v>56</v>
      </c>
      <c r="K9" s="55">
        <v>15</v>
      </c>
      <c r="L9" s="55">
        <v>24</v>
      </c>
      <c r="M9" s="55">
        <v>35</v>
      </c>
      <c r="N9" s="55">
        <v>63</v>
      </c>
      <c r="O9" s="55">
        <v>11</v>
      </c>
      <c r="P9" s="55">
        <v>15</v>
      </c>
      <c r="Q9" s="55">
        <v>18</v>
      </c>
      <c r="R9" s="42">
        <f>SUM(C9:Q9)</f>
        <v>823</v>
      </c>
      <c r="T9" s="7"/>
    </row>
    <row r="10" spans="1:20" ht="26.25" customHeight="1">
      <c r="A10" s="77" t="s">
        <v>65</v>
      </c>
      <c r="B10" s="78"/>
      <c r="C10" s="78"/>
      <c r="D10" s="78"/>
      <c r="E10" s="78"/>
      <c r="F10" s="78"/>
      <c r="J10" s="40"/>
      <c r="L10" s="34"/>
      <c r="R10" s="42"/>
      <c r="T10" s="7"/>
    </row>
    <row r="11" spans="1:21" ht="49.5" customHeight="1">
      <c r="A11" s="12">
        <v>1100</v>
      </c>
      <c r="B11" s="2" t="s">
        <v>44</v>
      </c>
      <c r="C11" s="18">
        <v>104918</v>
      </c>
      <c r="D11" s="48">
        <v>208325</v>
      </c>
      <c r="E11" s="18">
        <v>280946</v>
      </c>
      <c r="F11" s="49">
        <v>50766</v>
      </c>
      <c r="G11" s="43">
        <v>38253</v>
      </c>
      <c r="H11" s="43">
        <v>99440</v>
      </c>
      <c r="I11" s="43">
        <v>30884</v>
      </c>
      <c r="J11" s="49">
        <v>63170</v>
      </c>
      <c r="K11" s="43">
        <v>26269</v>
      </c>
      <c r="L11" s="43">
        <v>51968</v>
      </c>
      <c r="M11" s="43">
        <v>57816</v>
      </c>
      <c r="N11" s="43">
        <v>130140</v>
      </c>
      <c r="O11" s="43">
        <v>23000</v>
      </c>
      <c r="P11" s="43">
        <v>9864</v>
      </c>
      <c r="Q11" s="43">
        <v>25693</v>
      </c>
      <c r="R11" s="64">
        <f>SUM(C11:Q11)</f>
        <v>1201452</v>
      </c>
      <c r="T11" s="50"/>
      <c r="U11" s="50"/>
    </row>
    <row r="12" spans="1:21" ht="77.25" customHeight="1">
      <c r="A12" s="12">
        <v>1200</v>
      </c>
      <c r="B12" s="2" t="s">
        <v>47</v>
      </c>
      <c r="C12" s="18">
        <v>28997</v>
      </c>
      <c r="D12" s="48">
        <v>58278</v>
      </c>
      <c r="E12" s="18">
        <v>74349</v>
      </c>
      <c r="F12" s="49">
        <v>15906</v>
      </c>
      <c r="G12" s="43">
        <v>10142</v>
      </c>
      <c r="H12" s="43">
        <v>23955</v>
      </c>
      <c r="I12" s="43">
        <v>8507</v>
      </c>
      <c r="J12" s="49">
        <v>18745</v>
      </c>
      <c r="K12" s="43">
        <v>6597</v>
      </c>
      <c r="L12" s="43">
        <v>14040</v>
      </c>
      <c r="M12" s="43">
        <v>16137</v>
      </c>
      <c r="N12" s="43">
        <v>35725</v>
      </c>
      <c r="O12" s="43">
        <v>5873</v>
      </c>
      <c r="P12" s="43">
        <v>2503</v>
      </c>
      <c r="Q12" s="43">
        <v>7476</v>
      </c>
      <c r="R12" s="64">
        <f aca="true" t="shared" si="0" ref="R12:R31">SUM(C12:Q12)</f>
        <v>327230</v>
      </c>
      <c r="T12" s="50"/>
      <c r="U12" s="50"/>
    </row>
    <row r="13" spans="1:20" ht="52.5" customHeight="1">
      <c r="A13" s="12">
        <v>2100</v>
      </c>
      <c r="B13" s="2" t="s">
        <v>37</v>
      </c>
      <c r="C13" s="18"/>
      <c r="D13" s="17">
        <v>24</v>
      </c>
      <c r="E13" s="17"/>
      <c r="F13" s="49"/>
      <c r="G13" s="43"/>
      <c r="H13" s="43"/>
      <c r="I13" s="43">
        <v>9</v>
      </c>
      <c r="J13" s="49"/>
      <c r="K13" s="43"/>
      <c r="L13" s="43"/>
      <c r="M13" s="43"/>
      <c r="N13" s="43"/>
      <c r="O13" s="43"/>
      <c r="P13" s="43"/>
      <c r="Q13" s="43">
        <v>0</v>
      </c>
      <c r="R13" s="64">
        <f t="shared" si="0"/>
        <v>33</v>
      </c>
      <c r="T13" s="7"/>
    </row>
    <row r="14" spans="1:20" ht="28.5" customHeight="1">
      <c r="A14" s="12">
        <v>2200</v>
      </c>
      <c r="B14" s="2" t="s">
        <v>45</v>
      </c>
      <c r="C14" s="43">
        <f aca="true" t="shared" si="1" ref="C14:Q14">C15+C16+C17+C18+C19+C20</f>
        <v>14968</v>
      </c>
      <c r="D14" s="43">
        <f t="shared" si="1"/>
        <v>32538</v>
      </c>
      <c r="E14" s="43">
        <f t="shared" si="1"/>
        <v>62179</v>
      </c>
      <c r="F14" s="43">
        <f t="shared" si="1"/>
        <v>8302</v>
      </c>
      <c r="G14" s="43">
        <f t="shared" si="1"/>
        <v>6358</v>
      </c>
      <c r="H14" s="43">
        <f t="shared" si="1"/>
        <v>20030</v>
      </c>
      <c r="I14" s="43">
        <f t="shared" si="1"/>
        <v>10267</v>
      </c>
      <c r="J14" s="43">
        <f t="shared" si="1"/>
        <v>12831</v>
      </c>
      <c r="K14" s="43">
        <f t="shared" si="1"/>
        <v>7233</v>
      </c>
      <c r="L14" s="43">
        <f t="shared" si="1"/>
        <v>10348</v>
      </c>
      <c r="M14" s="43">
        <f t="shared" si="1"/>
        <v>6404</v>
      </c>
      <c r="N14" s="43">
        <f t="shared" si="1"/>
        <v>18118</v>
      </c>
      <c r="O14" s="43">
        <f t="shared" si="1"/>
        <v>2353</v>
      </c>
      <c r="P14" s="43">
        <f t="shared" si="1"/>
        <v>2496</v>
      </c>
      <c r="Q14" s="43">
        <f t="shared" si="1"/>
        <v>4268</v>
      </c>
      <c r="R14" s="64">
        <f t="shared" si="0"/>
        <v>218693</v>
      </c>
      <c r="T14" s="7"/>
    </row>
    <row r="15" spans="1:20" ht="18.75" customHeight="1">
      <c r="A15" s="13">
        <v>2210</v>
      </c>
      <c r="B15" s="4" t="s">
        <v>2</v>
      </c>
      <c r="C15" s="17">
        <v>346</v>
      </c>
      <c r="D15" s="17">
        <v>370</v>
      </c>
      <c r="E15" s="17">
        <v>830</v>
      </c>
      <c r="F15" s="49">
        <v>44</v>
      </c>
      <c r="G15" s="43">
        <v>310</v>
      </c>
      <c r="H15" s="43">
        <v>187</v>
      </c>
      <c r="I15" s="43">
        <v>151</v>
      </c>
      <c r="J15" s="49">
        <v>530</v>
      </c>
      <c r="K15" s="43">
        <v>128</v>
      </c>
      <c r="L15" s="43">
        <v>181</v>
      </c>
      <c r="M15" s="43">
        <v>309</v>
      </c>
      <c r="N15" s="43">
        <v>217</v>
      </c>
      <c r="O15" s="43"/>
      <c r="P15" s="43">
        <v>122</v>
      </c>
      <c r="Q15" s="43">
        <v>83</v>
      </c>
      <c r="R15" s="64">
        <f t="shared" si="0"/>
        <v>3808</v>
      </c>
      <c r="T15" s="7"/>
    </row>
    <row r="16" spans="1:20" ht="21" customHeight="1">
      <c r="A16" s="13">
        <v>2220</v>
      </c>
      <c r="B16" s="4" t="s">
        <v>3</v>
      </c>
      <c r="C16" s="18">
        <v>7866</v>
      </c>
      <c r="D16" s="18">
        <v>25018</v>
      </c>
      <c r="E16" s="18">
        <v>47110</v>
      </c>
      <c r="F16" s="49">
        <v>7039</v>
      </c>
      <c r="G16" s="43">
        <v>4858</v>
      </c>
      <c r="H16" s="43">
        <v>16940</v>
      </c>
      <c r="I16" s="43">
        <v>4127</v>
      </c>
      <c r="J16" s="49">
        <v>9246</v>
      </c>
      <c r="K16" s="43">
        <v>3202</v>
      </c>
      <c r="L16" s="43">
        <v>9000</v>
      </c>
      <c r="M16" s="43">
        <v>3733</v>
      </c>
      <c r="N16" s="43">
        <v>7511</v>
      </c>
      <c r="O16" s="43">
        <v>2216</v>
      </c>
      <c r="P16" s="43">
        <v>1566</v>
      </c>
      <c r="Q16" s="43">
        <v>681</v>
      </c>
      <c r="R16" s="64">
        <f t="shared" si="0"/>
        <v>150113</v>
      </c>
      <c r="T16" s="50"/>
    </row>
    <row r="17" spans="1:20" ht="35.25" customHeight="1">
      <c r="A17" s="13">
        <v>2230</v>
      </c>
      <c r="B17" s="4" t="s">
        <v>4</v>
      </c>
      <c r="C17" s="17">
        <v>192</v>
      </c>
      <c r="D17" s="17">
        <v>656</v>
      </c>
      <c r="E17" s="17">
        <v>1340</v>
      </c>
      <c r="F17" s="49">
        <v>1065</v>
      </c>
      <c r="G17" s="43">
        <v>140</v>
      </c>
      <c r="H17" s="43">
        <v>161</v>
      </c>
      <c r="I17" s="43">
        <v>84</v>
      </c>
      <c r="J17" s="49">
        <v>304</v>
      </c>
      <c r="K17" s="43">
        <v>126</v>
      </c>
      <c r="L17" s="43">
        <v>267</v>
      </c>
      <c r="M17" s="43">
        <v>405</v>
      </c>
      <c r="N17" s="43">
        <v>402</v>
      </c>
      <c r="O17" s="43">
        <v>76</v>
      </c>
      <c r="P17" s="43"/>
      <c r="Q17" s="43">
        <v>43</v>
      </c>
      <c r="R17" s="64">
        <f t="shared" si="0"/>
        <v>5261</v>
      </c>
      <c r="T17" s="50"/>
    </row>
    <row r="18" spans="1:20" ht="34.5" customHeight="1">
      <c r="A18" s="13">
        <v>2240</v>
      </c>
      <c r="B18" s="4" t="s">
        <v>38</v>
      </c>
      <c r="C18" s="17">
        <v>6209</v>
      </c>
      <c r="D18" s="17">
        <v>6225</v>
      </c>
      <c r="E18" s="17">
        <v>12770</v>
      </c>
      <c r="F18" s="49">
        <v>118</v>
      </c>
      <c r="G18" s="43">
        <v>1050</v>
      </c>
      <c r="H18" s="43">
        <v>2512</v>
      </c>
      <c r="I18" s="43">
        <v>5760</v>
      </c>
      <c r="J18" s="49">
        <v>2323</v>
      </c>
      <c r="K18" s="43">
        <v>3599</v>
      </c>
      <c r="L18" s="43">
        <v>900</v>
      </c>
      <c r="M18" s="43">
        <v>1593</v>
      </c>
      <c r="N18" s="43">
        <v>9988</v>
      </c>
      <c r="O18" s="43"/>
      <c r="P18" s="43">
        <v>211</v>
      </c>
      <c r="Q18" s="43">
        <v>3461</v>
      </c>
      <c r="R18" s="64">
        <f t="shared" si="0"/>
        <v>56719</v>
      </c>
      <c r="T18" s="50"/>
    </row>
    <row r="19" spans="1:20" ht="24.75" customHeight="1">
      <c r="A19" s="13">
        <v>2250</v>
      </c>
      <c r="B19" s="4" t="s">
        <v>5</v>
      </c>
      <c r="C19" s="17"/>
      <c r="D19" s="17"/>
      <c r="E19" s="17"/>
      <c r="F19" s="49">
        <v>36</v>
      </c>
      <c r="G19" s="43"/>
      <c r="H19" s="43">
        <v>28</v>
      </c>
      <c r="I19" s="43"/>
      <c r="J19" s="49"/>
      <c r="K19" s="43"/>
      <c r="L19" s="43"/>
      <c r="M19" s="43"/>
      <c r="N19" s="43"/>
      <c r="O19" s="43"/>
      <c r="P19" s="43">
        <v>349</v>
      </c>
      <c r="Q19" s="43">
        <v>0</v>
      </c>
      <c r="R19" s="64">
        <f t="shared" si="0"/>
        <v>413</v>
      </c>
      <c r="T19" s="7"/>
    </row>
    <row r="20" spans="1:20" ht="36" customHeight="1">
      <c r="A20" s="13">
        <v>2260</v>
      </c>
      <c r="B20" s="4" t="s">
        <v>39</v>
      </c>
      <c r="C20" s="17">
        <v>355</v>
      </c>
      <c r="D20" s="17">
        <v>269</v>
      </c>
      <c r="E20" s="17">
        <v>129</v>
      </c>
      <c r="F20" s="49"/>
      <c r="G20" s="43"/>
      <c r="H20" s="43">
        <v>202</v>
      </c>
      <c r="I20" s="43">
        <v>145</v>
      </c>
      <c r="J20" s="49">
        <v>428</v>
      </c>
      <c r="K20" s="43">
        <v>178</v>
      </c>
      <c r="L20" s="43"/>
      <c r="M20" s="43">
        <v>364</v>
      </c>
      <c r="N20" s="43"/>
      <c r="O20" s="43">
        <v>61</v>
      </c>
      <c r="P20" s="43">
        <v>248</v>
      </c>
      <c r="Q20" s="43">
        <v>0</v>
      </c>
      <c r="R20" s="64">
        <f t="shared" si="0"/>
        <v>2379</v>
      </c>
      <c r="T20" s="50"/>
    </row>
    <row r="21" spans="1:20" ht="33.75" customHeight="1">
      <c r="A21" s="12">
        <v>2300</v>
      </c>
      <c r="B21" s="2" t="s">
        <v>40</v>
      </c>
      <c r="C21" s="43">
        <f>C22+C23+C24+C25+C26+C28+C27</f>
        <v>9091</v>
      </c>
      <c r="D21" s="43">
        <f aca="true" t="shared" si="2" ref="D21:Q21">D22+D23+D24+D25+D26+D28+D27</f>
        <v>18899</v>
      </c>
      <c r="E21" s="43">
        <f t="shared" si="2"/>
        <v>30306</v>
      </c>
      <c r="F21" s="43">
        <f t="shared" si="2"/>
        <v>3883</v>
      </c>
      <c r="G21" s="43">
        <f t="shared" si="2"/>
        <v>9494</v>
      </c>
      <c r="H21" s="43">
        <f t="shared" si="2"/>
        <v>6885</v>
      </c>
      <c r="I21" s="43">
        <f t="shared" si="2"/>
        <v>5263</v>
      </c>
      <c r="J21" s="43">
        <f t="shared" si="2"/>
        <v>17214</v>
      </c>
      <c r="K21" s="43">
        <f t="shared" si="2"/>
        <v>8775</v>
      </c>
      <c r="L21" s="43">
        <f t="shared" si="2"/>
        <v>6743</v>
      </c>
      <c r="M21" s="43">
        <f t="shared" si="2"/>
        <v>10559</v>
      </c>
      <c r="N21" s="43">
        <f t="shared" si="2"/>
        <v>17814</v>
      </c>
      <c r="O21" s="43">
        <f t="shared" si="2"/>
        <v>2625</v>
      </c>
      <c r="P21" s="43">
        <f t="shared" si="2"/>
        <v>4839</v>
      </c>
      <c r="Q21" s="43">
        <f t="shared" si="2"/>
        <v>5107</v>
      </c>
      <c r="R21" s="64">
        <f t="shared" si="0"/>
        <v>157497</v>
      </c>
      <c r="S21" s="30"/>
      <c r="T21" s="7"/>
    </row>
    <row r="22" spans="1:20" ht="25.5" customHeight="1">
      <c r="A22" s="15">
        <v>2310</v>
      </c>
      <c r="B22" s="4" t="s">
        <v>41</v>
      </c>
      <c r="C22" s="17">
        <v>1893</v>
      </c>
      <c r="D22" s="17">
        <v>5100</v>
      </c>
      <c r="E22" s="17">
        <v>12543</v>
      </c>
      <c r="F22" s="49">
        <v>765</v>
      </c>
      <c r="G22" s="43">
        <v>1435</v>
      </c>
      <c r="H22" s="43">
        <v>817</v>
      </c>
      <c r="I22" s="43">
        <v>1335</v>
      </c>
      <c r="J22" s="49">
        <v>665</v>
      </c>
      <c r="K22" s="43">
        <v>140</v>
      </c>
      <c r="L22" s="43">
        <v>2472</v>
      </c>
      <c r="M22" s="43">
        <v>1758</v>
      </c>
      <c r="N22" s="43">
        <v>1805</v>
      </c>
      <c r="O22" s="43">
        <v>190</v>
      </c>
      <c r="P22" s="43">
        <v>189</v>
      </c>
      <c r="Q22" s="43">
        <v>1308</v>
      </c>
      <c r="R22" s="64">
        <f t="shared" si="0"/>
        <v>32415</v>
      </c>
      <c r="S22" s="7"/>
      <c r="T22" s="50"/>
    </row>
    <row r="23" spans="1:20" ht="45.75" customHeight="1">
      <c r="A23" s="15">
        <v>2320</v>
      </c>
      <c r="B23" s="4" t="s">
        <v>6</v>
      </c>
      <c r="C23" s="17">
        <v>534</v>
      </c>
      <c r="D23" s="17"/>
      <c r="E23" s="17"/>
      <c r="F23" s="49"/>
      <c r="G23" s="43"/>
      <c r="H23" s="43"/>
      <c r="I23" s="43">
        <v>10</v>
      </c>
      <c r="J23" s="49">
        <v>680</v>
      </c>
      <c r="K23" s="43">
        <v>6096</v>
      </c>
      <c r="L23" s="43">
        <v>212</v>
      </c>
      <c r="M23" s="43">
        <v>3448</v>
      </c>
      <c r="N23" s="43">
        <v>9437</v>
      </c>
      <c r="O23" s="43">
        <v>533</v>
      </c>
      <c r="P23" s="43">
        <v>1515</v>
      </c>
      <c r="Q23" s="43">
        <v>1055</v>
      </c>
      <c r="R23" s="64">
        <f t="shared" si="0"/>
        <v>23520</v>
      </c>
      <c r="T23" s="50"/>
    </row>
    <row r="24" spans="1:20" ht="24.75" customHeight="1">
      <c r="A24" s="15">
        <v>2340</v>
      </c>
      <c r="B24" s="4" t="s">
        <v>42</v>
      </c>
      <c r="C24" s="17">
        <v>23</v>
      </c>
      <c r="D24" s="17">
        <v>116</v>
      </c>
      <c r="E24" s="17">
        <v>41</v>
      </c>
      <c r="F24" s="49"/>
      <c r="G24" s="43"/>
      <c r="H24" s="43">
        <v>158</v>
      </c>
      <c r="I24" s="43"/>
      <c r="J24" s="49"/>
      <c r="K24" s="43"/>
      <c r="L24" s="43"/>
      <c r="M24" s="43"/>
      <c r="N24" s="43"/>
      <c r="O24" s="43"/>
      <c r="P24" s="43"/>
      <c r="Q24" s="43">
        <v>30</v>
      </c>
      <c r="R24" s="64">
        <f t="shared" si="0"/>
        <v>368</v>
      </c>
      <c r="T24" s="7"/>
    </row>
    <row r="25" spans="1:20" ht="20.25" customHeight="1">
      <c r="A25" s="15">
        <v>2350</v>
      </c>
      <c r="B25" s="4" t="s">
        <v>7</v>
      </c>
      <c r="C25" s="17">
        <v>2308</v>
      </c>
      <c r="D25" s="17">
        <v>2866</v>
      </c>
      <c r="E25" s="17">
        <v>5601</v>
      </c>
      <c r="F25" s="49">
        <v>419</v>
      </c>
      <c r="G25" s="43">
        <v>1051</v>
      </c>
      <c r="H25" s="43">
        <v>1454</v>
      </c>
      <c r="I25" s="43">
        <v>484</v>
      </c>
      <c r="J25" s="49">
        <v>4250</v>
      </c>
      <c r="K25" s="43">
        <v>383</v>
      </c>
      <c r="L25" s="43">
        <v>1205</v>
      </c>
      <c r="M25" s="43">
        <v>2124</v>
      </c>
      <c r="N25" s="43">
        <v>2049</v>
      </c>
      <c r="O25" s="43">
        <v>578</v>
      </c>
      <c r="P25" s="43">
        <v>741</v>
      </c>
      <c r="Q25" s="43">
        <v>597</v>
      </c>
      <c r="R25" s="64">
        <f t="shared" si="0"/>
        <v>26110</v>
      </c>
      <c r="T25" s="7"/>
    </row>
    <row r="26" spans="1:20" ht="38.25" customHeight="1">
      <c r="A26" s="15">
        <v>2360</v>
      </c>
      <c r="B26" s="4" t="s">
        <v>43</v>
      </c>
      <c r="C26" s="17">
        <v>223</v>
      </c>
      <c r="D26" s="17"/>
      <c r="E26" s="17">
        <v>32</v>
      </c>
      <c r="F26" s="49"/>
      <c r="G26" s="43">
        <v>1217</v>
      </c>
      <c r="H26" s="43"/>
      <c r="I26" s="43">
        <v>266</v>
      </c>
      <c r="J26" s="49"/>
      <c r="K26" s="43">
        <v>22</v>
      </c>
      <c r="L26" s="43">
        <v>747</v>
      </c>
      <c r="M26" s="43"/>
      <c r="N26" s="43"/>
      <c r="O26" s="43"/>
      <c r="P26" s="43"/>
      <c r="Q26" s="43">
        <v>0</v>
      </c>
      <c r="R26" s="64">
        <f t="shared" si="0"/>
        <v>2507</v>
      </c>
      <c r="T26" s="7"/>
    </row>
    <row r="27" spans="1:20" ht="27" customHeight="1">
      <c r="A27" s="38">
        <v>2363</v>
      </c>
      <c r="B27" s="35" t="s">
        <v>46</v>
      </c>
      <c r="C27" s="65">
        <v>4110</v>
      </c>
      <c r="D27" s="65">
        <v>10447</v>
      </c>
      <c r="E27" s="65">
        <v>10930</v>
      </c>
      <c r="F27" s="66">
        <v>2504</v>
      </c>
      <c r="G27" s="67">
        <v>5751</v>
      </c>
      <c r="H27" s="67">
        <v>3788</v>
      </c>
      <c r="I27" s="67">
        <v>2995</v>
      </c>
      <c r="J27" s="66">
        <v>10836</v>
      </c>
      <c r="K27" s="67">
        <v>1776</v>
      </c>
      <c r="L27" s="67">
        <v>1738</v>
      </c>
      <c r="M27" s="67">
        <v>3173</v>
      </c>
      <c r="N27" s="67">
        <v>4098</v>
      </c>
      <c r="O27" s="67">
        <v>1276</v>
      </c>
      <c r="P27" s="67">
        <v>2350</v>
      </c>
      <c r="Q27" s="67">
        <v>1967</v>
      </c>
      <c r="R27" s="64">
        <f t="shared" si="0"/>
        <v>67739</v>
      </c>
      <c r="T27" s="50"/>
    </row>
    <row r="28" spans="1:20" ht="20.25" customHeight="1">
      <c r="A28" s="38">
        <v>2370</v>
      </c>
      <c r="B28" s="35" t="s">
        <v>35</v>
      </c>
      <c r="C28" s="51"/>
      <c r="D28" s="18">
        <v>370</v>
      </c>
      <c r="E28" s="18">
        <v>1159</v>
      </c>
      <c r="F28" s="49">
        <v>195</v>
      </c>
      <c r="G28" s="43">
        <v>40</v>
      </c>
      <c r="H28" s="43">
        <v>668</v>
      </c>
      <c r="I28" s="43">
        <v>173</v>
      </c>
      <c r="J28" s="49">
        <v>783</v>
      </c>
      <c r="K28" s="43">
        <v>358</v>
      </c>
      <c r="L28" s="43">
        <v>369</v>
      </c>
      <c r="M28" s="43">
        <v>56</v>
      </c>
      <c r="N28" s="43">
        <v>425</v>
      </c>
      <c r="O28" s="43">
        <v>48</v>
      </c>
      <c r="P28" s="43">
        <v>44</v>
      </c>
      <c r="Q28" s="43">
        <v>150</v>
      </c>
      <c r="R28" s="64">
        <f t="shared" si="0"/>
        <v>4838</v>
      </c>
      <c r="T28" s="7"/>
    </row>
    <row r="29" spans="1:20" ht="21.75" customHeight="1">
      <c r="A29" s="14">
        <v>2400</v>
      </c>
      <c r="B29" s="2" t="s">
        <v>8</v>
      </c>
      <c r="C29" s="18"/>
      <c r="D29" s="18"/>
      <c r="E29" s="18"/>
      <c r="F29" s="49"/>
      <c r="G29" s="43"/>
      <c r="H29" s="43"/>
      <c r="I29" s="43"/>
      <c r="J29" s="49"/>
      <c r="K29" s="43"/>
      <c r="L29" s="43"/>
      <c r="M29" s="43"/>
      <c r="N29" s="43">
        <v>147</v>
      </c>
      <c r="O29" s="43"/>
      <c r="P29" s="43"/>
      <c r="Q29" s="43">
        <v>45</v>
      </c>
      <c r="R29" s="64">
        <f t="shared" si="0"/>
        <v>192</v>
      </c>
      <c r="T29" s="7"/>
    </row>
    <row r="30" spans="1:20" ht="18.75" customHeight="1">
      <c r="A30" s="14">
        <v>5233</v>
      </c>
      <c r="B30" s="36" t="s">
        <v>36</v>
      </c>
      <c r="C30" s="17"/>
      <c r="D30" s="17"/>
      <c r="E30" s="17"/>
      <c r="F30" s="49"/>
      <c r="G30" s="43"/>
      <c r="H30" s="43"/>
      <c r="I30" s="43">
        <v>104</v>
      </c>
      <c r="J30" s="49"/>
      <c r="K30" s="43"/>
      <c r="L30" s="43"/>
      <c r="M30" s="43"/>
      <c r="N30" s="43"/>
      <c r="O30" s="43"/>
      <c r="P30" s="43"/>
      <c r="Q30" s="43">
        <v>0</v>
      </c>
      <c r="R30" s="64">
        <f t="shared" si="0"/>
        <v>104</v>
      </c>
      <c r="T30" s="7"/>
    </row>
    <row r="31" spans="1:20" ht="18" customHeight="1">
      <c r="A31" s="71" t="s">
        <v>9</v>
      </c>
      <c r="B31" s="72"/>
      <c r="C31" s="46">
        <f>C11+C12+C13+C14+C21+C29+C30</f>
        <v>157974</v>
      </c>
      <c r="D31" s="46">
        <f aca="true" t="shared" si="3" ref="D31:Q31">D11+D12+D13+D14+D21+D29+D30</f>
        <v>318064</v>
      </c>
      <c r="E31" s="46">
        <f t="shared" si="3"/>
        <v>447780</v>
      </c>
      <c r="F31" s="46">
        <f t="shared" si="3"/>
        <v>78857</v>
      </c>
      <c r="G31" s="46">
        <f t="shared" si="3"/>
        <v>64247</v>
      </c>
      <c r="H31" s="46">
        <f t="shared" si="3"/>
        <v>150310</v>
      </c>
      <c r="I31" s="46">
        <f t="shared" si="3"/>
        <v>55034</v>
      </c>
      <c r="J31" s="46">
        <f t="shared" si="3"/>
        <v>111960</v>
      </c>
      <c r="K31" s="46">
        <f t="shared" si="3"/>
        <v>48874</v>
      </c>
      <c r="L31" s="46">
        <f t="shared" si="3"/>
        <v>83099</v>
      </c>
      <c r="M31" s="46">
        <f t="shared" si="3"/>
        <v>90916</v>
      </c>
      <c r="N31" s="46">
        <f t="shared" si="3"/>
        <v>201944</v>
      </c>
      <c r="O31" s="46">
        <f t="shared" si="3"/>
        <v>33851</v>
      </c>
      <c r="P31" s="46">
        <f t="shared" si="3"/>
        <v>19702</v>
      </c>
      <c r="Q31" s="46">
        <f t="shared" si="3"/>
        <v>42589</v>
      </c>
      <c r="R31" s="68">
        <f t="shared" si="0"/>
        <v>1905201</v>
      </c>
      <c r="S31" s="63"/>
      <c r="T31" s="7"/>
    </row>
    <row r="32" spans="1:20" ht="30" customHeight="1">
      <c r="A32" s="71" t="s">
        <v>33</v>
      </c>
      <c r="B32" s="76"/>
      <c r="C32" s="47">
        <f>C31/12/C9</f>
        <v>185.41549295774647</v>
      </c>
      <c r="D32" s="47">
        <f aca="true" t="shared" si="4" ref="D32:Q32">D31/12/D9</f>
        <v>167.75527426160338</v>
      </c>
      <c r="E32" s="47">
        <f t="shared" si="4"/>
        <v>181.14077669902912</v>
      </c>
      <c r="F32" s="47">
        <f t="shared" si="4"/>
        <v>234.69345238095238</v>
      </c>
      <c r="G32" s="47">
        <f t="shared" si="4"/>
        <v>133.84791666666666</v>
      </c>
      <c r="H32" s="47">
        <f t="shared" si="4"/>
        <v>215.96264367816093</v>
      </c>
      <c r="I32" s="47">
        <f t="shared" si="4"/>
        <v>183.4466666666667</v>
      </c>
      <c r="J32" s="47">
        <f t="shared" si="4"/>
        <v>166.60714285714286</v>
      </c>
      <c r="K32" s="47">
        <f t="shared" si="4"/>
        <v>271.52222222222224</v>
      </c>
      <c r="L32" s="47">
        <f t="shared" si="4"/>
        <v>288.53819444444446</v>
      </c>
      <c r="M32" s="47">
        <f t="shared" si="4"/>
        <v>216.46666666666667</v>
      </c>
      <c r="N32" s="47">
        <f t="shared" si="4"/>
        <v>267.1216931216931</v>
      </c>
      <c r="O32" s="47">
        <f t="shared" si="4"/>
        <v>256.4469696969697</v>
      </c>
      <c r="P32" s="47">
        <f t="shared" si="4"/>
        <v>109.45555555555555</v>
      </c>
      <c r="Q32" s="47">
        <f t="shared" si="4"/>
        <v>197.1712962962963</v>
      </c>
      <c r="R32" s="47">
        <f>R31/12/R9</f>
        <v>192.9122114216282</v>
      </c>
      <c r="T32" s="7"/>
    </row>
    <row r="33" spans="3:18" ht="12.75">
      <c r="C33" s="6"/>
      <c r="D33" s="6"/>
      <c r="Q33" s="7"/>
      <c r="R33" s="33"/>
    </row>
    <row r="34" spans="3:18" ht="12.75"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1"/>
      <c r="R34" s="33"/>
    </row>
    <row r="35" spans="2:19" ht="12.75">
      <c r="B35" s="61" t="s">
        <v>73</v>
      </c>
      <c r="C35" s="28">
        <v>227027</v>
      </c>
      <c r="D35" s="28">
        <v>432423</v>
      </c>
      <c r="E35" s="28">
        <v>634050</v>
      </c>
      <c r="F35" s="28"/>
      <c r="G35" s="28"/>
      <c r="H35" s="37"/>
      <c r="I35" s="37"/>
      <c r="J35" s="37"/>
      <c r="K35" s="37"/>
      <c r="L35" s="37"/>
      <c r="M35" s="37"/>
      <c r="N35" s="37"/>
      <c r="O35" s="37"/>
      <c r="P35" s="37"/>
      <c r="Q35" s="28"/>
      <c r="R35" s="52"/>
      <c r="S35" s="28"/>
    </row>
    <row r="36" spans="2:18" ht="12.75">
      <c r="B36" s="61" t="s">
        <v>68</v>
      </c>
      <c r="C36">
        <v>3523</v>
      </c>
      <c r="D36">
        <v>6542</v>
      </c>
      <c r="E36">
        <v>5003</v>
      </c>
      <c r="Q36" s="7"/>
      <c r="R36" s="7"/>
    </row>
    <row r="37" spans="2:18" ht="12.75">
      <c r="B37" s="61" t="s">
        <v>74</v>
      </c>
      <c r="C37">
        <v>-656</v>
      </c>
      <c r="D37">
        <v>-1517</v>
      </c>
      <c r="E37">
        <v>-2089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5" ht="12.75">
      <c r="B38" s="61" t="s">
        <v>76</v>
      </c>
      <c r="C38">
        <v>-21</v>
      </c>
      <c r="D38" s="7">
        <v>-1256</v>
      </c>
      <c r="E38">
        <v>-4793</v>
      </c>
    </row>
    <row r="39" spans="2:5" ht="12.75">
      <c r="B39" s="61" t="s">
        <v>75</v>
      </c>
      <c r="C39">
        <v>-13663</v>
      </c>
      <c r="D39" s="59">
        <v>-29352</v>
      </c>
      <c r="E39">
        <v>-39852</v>
      </c>
    </row>
    <row r="40" spans="2:11" ht="12.75">
      <c r="B40" s="61"/>
      <c r="C40" s="28">
        <f>SUM(C35:C39)</f>
        <v>216210</v>
      </c>
      <c r="D40" s="28">
        <f>SUM(D35:D39)</f>
        <v>406840</v>
      </c>
      <c r="E40" s="28">
        <f>SUM(E35:E39)</f>
        <v>592319</v>
      </c>
      <c r="K40" s="28"/>
    </row>
    <row r="41" ht="12.75">
      <c r="B41" s="61"/>
    </row>
    <row r="42" spans="2:5" ht="12.75">
      <c r="B42" s="61" t="s">
        <v>77</v>
      </c>
      <c r="C42">
        <v>24793</v>
      </c>
      <c r="D42">
        <v>59861</v>
      </c>
      <c r="E42">
        <v>83217</v>
      </c>
    </row>
    <row r="43" spans="2:17" ht="12.75">
      <c r="B43" s="61" t="s">
        <v>79</v>
      </c>
      <c r="C43">
        <v>5972</v>
      </c>
      <c r="D43" s="29">
        <v>14421</v>
      </c>
      <c r="E43" s="29">
        <v>20047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4:17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4:17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4:17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4:17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</sheetData>
  <sheetProtection/>
  <mergeCells count="7">
    <mergeCell ref="A31:B31"/>
    <mergeCell ref="A32:B32"/>
    <mergeCell ref="A10:F10"/>
    <mergeCell ref="O1:R1"/>
    <mergeCell ref="N2:R2"/>
    <mergeCell ref="N3:R3"/>
    <mergeCell ref="O4:R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19" width="9.140625" style="0" customWidth="1"/>
  </cols>
  <sheetData>
    <row r="1" spans="15:18" ht="12.75">
      <c r="O1" s="79" t="s">
        <v>81</v>
      </c>
      <c r="P1" s="79"/>
      <c r="Q1" s="79"/>
      <c r="R1" s="79"/>
    </row>
    <row r="2" spans="14:18" ht="12.75">
      <c r="N2" s="79" t="s">
        <v>83</v>
      </c>
      <c r="O2" s="79"/>
      <c r="P2" s="79"/>
      <c r="Q2" s="79"/>
      <c r="R2" s="79"/>
    </row>
    <row r="3" spans="14:18" ht="12.75">
      <c r="N3" s="79" t="s">
        <v>84</v>
      </c>
      <c r="O3" s="79"/>
      <c r="P3" s="79"/>
      <c r="Q3" s="79"/>
      <c r="R3" s="79"/>
    </row>
    <row r="4" spans="15:18" ht="12.75">
      <c r="O4" s="79" t="s">
        <v>85</v>
      </c>
      <c r="P4" s="79"/>
      <c r="Q4" s="79"/>
      <c r="R4" s="79"/>
    </row>
    <row r="5" ht="15">
      <c r="B5" s="11" t="s">
        <v>66</v>
      </c>
    </row>
    <row r="6" spans="1:3" ht="12.75">
      <c r="A6" s="1"/>
      <c r="B6" s="3" t="s">
        <v>67</v>
      </c>
      <c r="C6" s="1"/>
    </row>
    <row r="7" spans="1:3" ht="12.75">
      <c r="A7" s="1"/>
      <c r="B7" s="3"/>
      <c r="C7" s="1"/>
    </row>
    <row r="8" spans="1:18" ht="55.5" customHeight="1">
      <c r="A8" s="24" t="s">
        <v>1</v>
      </c>
      <c r="B8" s="25" t="s">
        <v>0</v>
      </c>
      <c r="C8" s="27" t="s">
        <v>24</v>
      </c>
      <c r="D8" s="27" t="s">
        <v>25</v>
      </c>
      <c r="E8" s="27" t="s">
        <v>26</v>
      </c>
      <c r="F8" s="27" t="s">
        <v>27</v>
      </c>
      <c r="G8" s="27" t="s">
        <v>12</v>
      </c>
      <c r="H8" s="27" t="s">
        <v>28</v>
      </c>
      <c r="I8" s="27" t="s">
        <v>29</v>
      </c>
      <c r="J8" s="27" t="s">
        <v>30</v>
      </c>
      <c r="K8" s="27" t="s">
        <v>16</v>
      </c>
      <c r="L8" s="27" t="s">
        <v>17</v>
      </c>
      <c r="M8" s="27" t="s">
        <v>34</v>
      </c>
      <c r="N8" s="27" t="s">
        <v>31</v>
      </c>
      <c r="O8" s="27" t="s">
        <v>20</v>
      </c>
      <c r="P8" s="23" t="s">
        <v>21</v>
      </c>
      <c r="Q8" s="27" t="s">
        <v>22</v>
      </c>
      <c r="R8" s="27" t="s">
        <v>23</v>
      </c>
    </row>
    <row r="9" spans="1:18" ht="29.25" customHeight="1">
      <c r="A9" s="8"/>
      <c r="B9" s="9" t="s">
        <v>64</v>
      </c>
      <c r="C9" s="22">
        <v>40</v>
      </c>
      <c r="D9" s="17">
        <v>81</v>
      </c>
      <c r="E9" s="17">
        <v>114</v>
      </c>
      <c r="F9" s="17">
        <v>12</v>
      </c>
      <c r="G9" s="17">
        <v>21</v>
      </c>
      <c r="H9" s="17">
        <v>28</v>
      </c>
      <c r="I9" s="17">
        <v>16</v>
      </c>
      <c r="J9" s="17">
        <v>34</v>
      </c>
      <c r="K9" s="17">
        <v>10</v>
      </c>
      <c r="L9" s="17">
        <v>19</v>
      </c>
      <c r="M9" s="17">
        <v>20</v>
      </c>
      <c r="N9" s="17">
        <v>29</v>
      </c>
      <c r="O9" s="17">
        <v>14</v>
      </c>
      <c r="P9" s="17">
        <v>16</v>
      </c>
      <c r="Q9" s="17">
        <v>9</v>
      </c>
      <c r="R9" s="21">
        <f>SUM(C9:Q9)</f>
        <v>463</v>
      </c>
    </row>
    <row r="10" spans="1:18" ht="26.25" customHeight="1">
      <c r="A10" s="77" t="s">
        <v>65</v>
      </c>
      <c r="B10" s="78"/>
      <c r="C10" s="78"/>
      <c r="D10" s="78"/>
      <c r="E10" s="78"/>
      <c r="F10" s="78"/>
      <c r="R10" s="21"/>
    </row>
    <row r="11" spans="1:18" ht="39.75" customHeight="1">
      <c r="A11" s="12">
        <v>1100</v>
      </c>
      <c r="B11" s="2" t="s">
        <v>44</v>
      </c>
      <c r="C11" s="60">
        <v>34316</v>
      </c>
      <c r="D11" s="48">
        <v>46939</v>
      </c>
      <c r="E11" s="18">
        <v>72258</v>
      </c>
      <c r="F11" s="53">
        <v>5737</v>
      </c>
      <c r="G11" s="53">
        <v>6625</v>
      </c>
      <c r="H11" s="17">
        <v>15355</v>
      </c>
      <c r="I11" s="17">
        <v>19766</v>
      </c>
      <c r="J11" s="18">
        <v>38354</v>
      </c>
      <c r="K11" s="43">
        <v>10930</v>
      </c>
      <c r="L11" s="17">
        <v>14555</v>
      </c>
      <c r="M11" s="17">
        <v>14454</v>
      </c>
      <c r="N11" s="17">
        <v>59906</v>
      </c>
      <c r="O11" s="17">
        <v>5427</v>
      </c>
      <c r="P11" s="17">
        <v>10522</v>
      </c>
      <c r="Q11" s="17">
        <v>5400</v>
      </c>
      <c r="R11" s="21">
        <f aca="true" t="shared" si="0" ref="R11:R30">SUM(C11:Q11)</f>
        <v>360544</v>
      </c>
    </row>
    <row r="12" spans="1:18" ht="60.75" customHeight="1">
      <c r="A12" s="12">
        <v>1200</v>
      </c>
      <c r="B12" s="2" t="s">
        <v>47</v>
      </c>
      <c r="C12" s="60">
        <v>10365</v>
      </c>
      <c r="D12" s="48">
        <v>15455</v>
      </c>
      <c r="E12" s="18">
        <v>21097</v>
      </c>
      <c r="F12" s="53">
        <v>2287</v>
      </c>
      <c r="G12" s="53">
        <v>2082</v>
      </c>
      <c r="H12" s="17">
        <v>3699</v>
      </c>
      <c r="I12" s="17">
        <v>5444</v>
      </c>
      <c r="J12" s="18">
        <v>11381</v>
      </c>
      <c r="K12" s="43">
        <v>2813</v>
      </c>
      <c r="L12" s="17">
        <v>3900</v>
      </c>
      <c r="M12" s="17">
        <v>4035</v>
      </c>
      <c r="N12" s="17">
        <v>16445</v>
      </c>
      <c r="O12" s="17">
        <v>1629</v>
      </c>
      <c r="P12" s="17">
        <v>2670</v>
      </c>
      <c r="Q12" s="17">
        <v>1301</v>
      </c>
      <c r="R12" s="21">
        <f t="shared" si="0"/>
        <v>104603</v>
      </c>
    </row>
    <row r="13" spans="1:18" ht="35.25" customHeight="1">
      <c r="A13" s="12">
        <v>2100</v>
      </c>
      <c r="B13" s="2" t="s">
        <v>37</v>
      </c>
      <c r="C13" s="18"/>
      <c r="D13" s="17">
        <v>13</v>
      </c>
      <c r="E13" s="17"/>
      <c r="F13" s="53"/>
      <c r="G13" s="53"/>
      <c r="H13" s="17"/>
      <c r="I13" s="17">
        <v>6</v>
      </c>
      <c r="J13" s="18"/>
      <c r="K13" s="43"/>
      <c r="L13" s="17"/>
      <c r="M13" s="17"/>
      <c r="N13" s="17"/>
      <c r="O13" s="17"/>
      <c r="P13" s="17"/>
      <c r="Q13" s="17">
        <v>0</v>
      </c>
      <c r="R13" s="21">
        <f t="shared" si="0"/>
        <v>19</v>
      </c>
    </row>
    <row r="14" spans="1:18" ht="21" customHeight="1">
      <c r="A14" s="12">
        <v>2200</v>
      </c>
      <c r="B14" s="2" t="s">
        <v>45</v>
      </c>
      <c r="C14" s="43">
        <f aca="true" t="shared" si="1" ref="C14:Q14">C15+C16+C17+C18+C19+C20</f>
        <v>8432</v>
      </c>
      <c r="D14" s="43">
        <f t="shared" si="1"/>
        <v>16680</v>
      </c>
      <c r="E14" s="43">
        <f t="shared" si="1"/>
        <v>34411</v>
      </c>
      <c r="F14" s="43">
        <f t="shared" si="1"/>
        <v>3558</v>
      </c>
      <c r="G14" s="43">
        <f t="shared" si="1"/>
        <v>3336</v>
      </c>
      <c r="H14" s="43">
        <f t="shared" si="1"/>
        <v>9869</v>
      </c>
      <c r="I14" s="43">
        <f t="shared" si="1"/>
        <v>6573</v>
      </c>
      <c r="J14" s="43">
        <f t="shared" si="1"/>
        <v>7791</v>
      </c>
      <c r="K14" s="43">
        <f t="shared" si="1"/>
        <v>4823</v>
      </c>
      <c r="L14" s="43">
        <f t="shared" si="1"/>
        <v>11442</v>
      </c>
      <c r="M14" s="43">
        <f t="shared" si="1"/>
        <v>3448</v>
      </c>
      <c r="N14" s="43">
        <f t="shared" si="1"/>
        <v>8340</v>
      </c>
      <c r="O14" s="43">
        <f t="shared" si="1"/>
        <v>2353</v>
      </c>
      <c r="P14" s="43">
        <f t="shared" si="1"/>
        <v>2663</v>
      </c>
      <c r="Q14" s="43">
        <f t="shared" si="1"/>
        <v>2113</v>
      </c>
      <c r="R14" s="21">
        <f t="shared" si="0"/>
        <v>125832</v>
      </c>
    </row>
    <row r="15" spans="1:18" ht="18.75" customHeight="1">
      <c r="A15" s="13">
        <v>2210</v>
      </c>
      <c r="B15" s="4" t="s">
        <v>2</v>
      </c>
      <c r="C15" s="17">
        <v>195</v>
      </c>
      <c r="D15" s="17">
        <v>189</v>
      </c>
      <c r="E15" s="17">
        <v>460</v>
      </c>
      <c r="F15" s="54">
        <v>19</v>
      </c>
      <c r="G15" s="53">
        <v>163</v>
      </c>
      <c r="H15" s="17">
        <v>92</v>
      </c>
      <c r="I15" s="17">
        <v>96</v>
      </c>
      <c r="J15" s="18">
        <v>322</v>
      </c>
      <c r="K15" s="43">
        <v>85</v>
      </c>
      <c r="L15" s="17">
        <v>145</v>
      </c>
      <c r="M15" s="17">
        <v>167</v>
      </c>
      <c r="N15" s="17">
        <v>101</v>
      </c>
      <c r="O15" s="17"/>
      <c r="P15" s="17">
        <v>130</v>
      </c>
      <c r="Q15" s="17">
        <v>42</v>
      </c>
      <c r="R15" s="21">
        <f t="shared" si="0"/>
        <v>2206</v>
      </c>
    </row>
    <row r="16" spans="1:18" ht="21" customHeight="1">
      <c r="A16" s="13">
        <v>2220</v>
      </c>
      <c r="B16" s="4" t="s">
        <v>3</v>
      </c>
      <c r="C16" s="18">
        <v>4431</v>
      </c>
      <c r="D16" s="18">
        <v>12825</v>
      </c>
      <c r="E16" s="18">
        <v>26071</v>
      </c>
      <c r="F16" s="54">
        <v>3016</v>
      </c>
      <c r="G16" s="53">
        <v>2550</v>
      </c>
      <c r="H16" s="17">
        <v>8344</v>
      </c>
      <c r="I16" s="17">
        <v>2642</v>
      </c>
      <c r="J16" s="18">
        <v>5613</v>
      </c>
      <c r="K16" s="43">
        <v>2135</v>
      </c>
      <c r="L16" s="17">
        <v>8403</v>
      </c>
      <c r="M16" s="17">
        <v>2010</v>
      </c>
      <c r="N16" s="17">
        <v>3457</v>
      </c>
      <c r="O16" s="17">
        <v>2216</v>
      </c>
      <c r="P16" s="17">
        <v>1671</v>
      </c>
      <c r="Q16" s="17">
        <v>340</v>
      </c>
      <c r="R16" s="21">
        <f t="shared" si="0"/>
        <v>85724</v>
      </c>
    </row>
    <row r="17" spans="1:18" ht="27" customHeight="1">
      <c r="A17" s="13">
        <v>2230</v>
      </c>
      <c r="B17" s="4" t="s">
        <v>4</v>
      </c>
      <c r="C17" s="17">
        <v>108</v>
      </c>
      <c r="D17" s="17">
        <v>337</v>
      </c>
      <c r="E17" s="17">
        <v>742</v>
      </c>
      <c r="F17" s="54">
        <v>457</v>
      </c>
      <c r="G17" s="53">
        <v>73</v>
      </c>
      <c r="H17" s="17">
        <v>80</v>
      </c>
      <c r="I17" s="17">
        <v>55</v>
      </c>
      <c r="J17" s="18">
        <v>185</v>
      </c>
      <c r="K17" s="43">
        <v>84</v>
      </c>
      <c r="L17" s="17">
        <v>212</v>
      </c>
      <c r="M17" s="17">
        <v>218</v>
      </c>
      <c r="N17" s="17">
        <v>185</v>
      </c>
      <c r="O17" s="17">
        <v>76</v>
      </c>
      <c r="P17" s="17"/>
      <c r="Q17" s="17">
        <v>0</v>
      </c>
      <c r="R17" s="21">
        <f t="shared" si="0"/>
        <v>2812</v>
      </c>
    </row>
    <row r="18" spans="1:18" ht="27" customHeight="1">
      <c r="A18" s="13">
        <v>2240</v>
      </c>
      <c r="B18" s="4" t="s">
        <v>38</v>
      </c>
      <c r="C18" s="17">
        <v>3498</v>
      </c>
      <c r="D18" s="17">
        <v>3191</v>
      </c>
      <c r="E18" s="17">
        <v>7067</v>
      </c>
      <c r="F18" s="54">
        <v>50</v>
      </c>
      <c r="G18" s="53">
        <v>550</v>
      </c>
      <c r="H18" s="17">
        <v>1238</v>
      </c>
      <c r="I18" s="17">
        <v>3686</v>
      </c>
      <c r="J18" s="18">
        <v>1411</v>
      </c>
      <c r="K18" s="43">
        <v>2400</v>
      </c>
      <c r="L18" s="17">
        <v>2682</v>
      </c>
      <c r="M18" s="17">
        <v>857</v>
      </c>
      <c r="N18" s="17">
        <v>4597</v>
      </c>
      <c r="O18" s="17"/>
      <c r="P18" s="17">
        <v>226</v>
      </c>
      <c r="Q18" s="17">
        <v>1731</v>
      </c>
      <c r="R18" s="21">
        <f t="shared" si="0"/>
        <v>33184</v>
      </c>
    </row>
    <row r="19" spans="1:18" ht="17.25" customHeight="1">
      <c r="A19" s="13">
        <v>2250</v>
      </c>
      <c r="B19" s="4" t="s">
        <v>5</v>
      </c>
      <c r="C19" s="17"/>
      <c r="D19" s="17"/>
      <c r="E19" s="17"/>
      <c r="F19" s="54">
        <v>16</v>
      </c>
      <c r="G19" s="53"/>
      <c r="H19" s="17">
        <v>15</v>
      </c>
      <c r="I19" s="17"/>
      <c r="J19" s="18"/>
      <c r="K19" s="43"/>
      <c r="L19" s="17"/>
      <c r="M19" s="17"/>
      <c r="N19" s="17"/>
      <c r="O19" s="17"/>
      <c r="P19" s="17">
        <v>372</v>
      </c>
      <c r="Q19" s="17">
        <v>0</v>
      </c>
      <c r="R19" s="21">
        <f t="shared" si="0"/>
        <v>403</v>
      </c>
    </row>
    <row r="20" spans="1:18" ht="27" customHeight="1">
      <c r="A20" s="13">
        <v>2260</v>
      </c>
      <c r="B20" s="4" t="s">
        <v>39</v>
      </c>
      <c r="C20" s="17">
        <v>200</v>
      </c>
      <c r="D20" s="17">
        <v>138</v>
      </c>
      <c r="E20" s="17">
        <v>71</v>
      </c>
      <c r="F20" s="54"/>
      <c r="G20" s="53"/>
      <c r="H20" s="17">
        <v>100</v>
      </c>
      <c r="I20" s="17">
        <v>94</v>
      </c>
      <c r="J20" s="18">
        <v>260</v>
      </c>
      <c r="K20" s="43">
        <v>119</v>
      </c>
      <c r="L20" s="17"/>
      <c r="M20" s="17">
        <v>196</v>
      </c>
      <c r="N20" s="17"/>
      <c r="O20" s="17">
        <v>61</v>
      </c>
      <c r="P20" s="17">
        <v>264</v>
      </c>
      <c r="Q20" s="17">
        <v>0</v>
      </c>
      <c r="R20" s="21">
        <f t="shared" si="0"/>
        <v>1503</v>
      </c>
    </row>
    <row r="21" spans="1:18" ht="40.5" customHeight="1">
      <c r="A21" s="12">
        <v>2300</v>
      </c>
      <c r="B21" s="2" t="s">
        <v>40</v>
      </c>
      <c r="C21" s="43">
        <f aca="true" t="shared" si="2" ref="C21:Q21">C22+C23+C24+C25+C26+C28+C27</f>
        <v>5123</v>
      </c>
      <c r="D21" s="43">
        <f t="shared" si="2"/>
        <v>9689</v>
      </c>
      <c r="E21" s="43">
        <f t="shared" si="2"/>
        <v>16773</v>
      </c>
      <c r="F21" s="43">
        <f t="shared" si="2"/>
        <v>1664</v>
      </c>
      <c r="G21" s="43">
        <f t="shared" si="2"/>
        <v>5021</v>
      </c>
      <c r="H21" s="43">
        <f t="shared" si="2"/>
        <v>3391</v>
      </c>
      <c r="I21" s="43">
        <f t="shared" si="2"/>
        <v>3369</v>
      </c>
      <c r="J21" s="43">
        <f t="shared" si="2"/>
        <v>10452</v>
      </c>
      <c r="K21" s="43">
        <f t="shared" si="2"/>
        <v>5851</v>
      </c>
      <c r="L21" s="43">
        <f t="shared" si="2"/>
        <v>6338</v>
      </c>
      <c r="M21" s="43">
        <f t="shared" si="2"/>
        <v>5993</v>
      </c>
      <c r="N21" s="43">
        <f t="shared" si="2"/>
        <v>7371</v>
      </c>
      <c r="O21" s="43">
        <f t="shared" si="2"/>
        <v>2973</v>
      </c>
      <c r="P21" s="43">
        <f t="shared" si="2"/>
        <v>5163</v>
      </c>
      <c r="Q21" s="43">
        <f t="shared" si="2"/>
        <v>2589</v>
      </c>
      <c r="R21" s="21">
        <f t="shared" si="0"/>
        <v>91760</v>
      </c>
    </row>
    <row r="22" spans="1:18" ht="15.75" customHeight="1">
      <c r="A22" s="15">
        <v>2310</v>
      </c>
      <c r="B22" s="4" t="s">
        <v>41</v>
      </c>
      <c r="C22" s="17">
        <v>1067</v>
      </c>
      <c r="D22" s="17">
        <v>2615</v>
      </c>
      <c r="E22" s="17">
        <v>6942</v>
      </c>
      <c r="F22" s="54">
        <v>328</v>
      </c>
      <c r="G22" s="53">
        <v>754</v>
      </c>
      <c r="H22" s="17">
        <v>403</v>
      </c>
      <c r="I22" s="17">
        <v>855</v>
      </c>
      <c r="J22" s="18">
        <v>403</v>
      </c>
      <c r="K22" s="43">
        <v>94</v>
      </c>
      <c r="L22" s="17">
        <v>1957</v>
      </c>
      <c r="M22" s="17">
        <v>1067</v>
      </c>
      <c r="N22" s="17">
        <v>831</v>
      </c>
      <c r="O22" s="17">
        <v>190</v>
      </c>
      <c r="P22" s="17">
        <v>201</v>
      </c>
      <c r="Q22" s="17">
        <v>654</v>
      </c>
      <c r="R22" s="21">
        <f t="shared" si="0"/>
        <v>18361</v>
      </c>
    </row>
    <row r="23" spans="1:18" ht="27.75" customHeight="1">
      <c r="A23" s="15">
        <v>2320</v>
      </c>
      <c r="B23" s="4" t="s">
        <v>6</v>
      </c>
      <c r="C23" s="17">
        <v>301</v>
      </c>
      <c r="D23" s="17"/>
      <c r="E23" s="17"/>
      <c r="F23" s="54"/>
      <c r="G23" s="53"/>
      <c r="H23" s="17"/>
      <c r="I23" s="17">
        <v>6</v>
      </c>
      <c r="J23" s="18">
        <v>413</v>
      </c>
      <c r="K23" s="43">
        <v>4064</v>
      </c>
      <c r="L23" s="17">
        <v>168</v>
      </c>
      <c r="M23" s="17">
        <v>1855</v>
      </c>
      <c r="N23" s="17">
        <v>3513</v>
      </c>
      <c r="O23" s="17">
        <v>533</v>
      </c>
      <c r="P23" s="17">
        <v>1617</v>
      </c>
      <c r="Q23" s="17">
        <v>528</v>
      </c>
      <c r="R23" s="21">
        <f t="shared" si="0"/>
        <v>12998</v>
      </c>
    </row>
    <row r="24" spans="1:18" ht="23.25" customHeight="1">
      <c r="A24" s="15">
        <v>2340</v>
      </c>
      <c r="B24" s="4" t="s">
        <v>42</v>
      </c>
      <c r="C24" s="17">
        <v>13</v>
      </c>
      <c r="D24" s="17">
        <v>60</v>
      </c>
      <c r="E24" s="17">
        <v>23</v>
      </c>
      <c r="F24" s="54"/>
      <c r="G24" s="53"/>
      <c r="H24" s="17">
        <v>78</v>
      </c>
      <c r="I24" s="17"/>
      <c r="J24" s="17"/>
      <c r="K24" s="43"/>
      <c r="L24" s="17"/>
      <c r="M24" s="17"/>
      <c r="N24" s="17"/>
      <c r="O24" s="17"/>
      <c r="P24" s="17"/>
      <c r="Q24" s="17">
        <v>5</v>
      </c>
      <c r="R24" s="21">
        <f t="shared" si="0"/>
        <v>179</v>
      </c>
    </row>
    <row r="25" spans="1:18" ht="20.25" customHeight="1">
      <c r="A25" s="15">
        <v>2350</v>
      </c>
      <c r="B25" s="4" t="s">
        <v>7</v>
      </c>
      <c r="C25" s="17">
        <v>1301</v>
      </c>
      <c r="D25" s="17">
        <v>1469</v>
      </c>
      <c r="E25" s="17">
        <v>3099</v>
      </c>
      <c r="F25" s="54">
        <v>179</v>
      </c>
      <c r="G25" s="53">
        <v>552</v>
      </c>
      <c r="H25" s="17">
        <v>715</v>
      </c>
      <c r="I25" s="17">
        <v>310</v>
      </c>
      <c r="J25" s="18">
        <v>2581</v>
      </c>
      <c r="K25" s="43">
        <v>256</v>
      </c>
      <c r="L25" s="17">
        <v>1875</v>
      </c>
      <c r="M25" s="17">
        <v>1144</v>
      </c>
      <c r="N25" s="17">
        <v>944</v>
      </c>
      <c r="O25" s="17">
        <v>578</v>
      </c>
      <c r="P25" s="17">
        <v>790</v>
      </c>
      <c r="Q25" s="17">
        <v>298</v>
      </c>
      <c r="R25" s="21">
        <f t="shared" si="0"/>
        <v>16091</v>
      </c>
    </row>
    <row r="26" spans="1:18" ht="38.25" customHeight="1">
      <c r="A26" s="15">
        <v>2360</v>
      </c>
      <c r="B26" s="4" t="s">
        <v>43</v>
      </c>
      <c r="C26" s="17">
        <v>125</v>
      </c>
      <c r="D26" s="17"/>
      <c r="E26" s="17">
        <v>18</v>
      </c>
      <c r="F26" s="54"/>
      <c r="G26" s="53">
        <v>639</v>
      </c>
      <c r="H26" s="17"/>
      <c r="I26" s="17">
        <v>170</v>
      </c>
      <c r="J26" s="17"/>
      <c r="K26" s="43">
        <v>14</v>
      </c>
      <c r="L26" s="17">
        <v>591</v>
      </c>
      <c r="M26" s="17"/>
      <c r="N26" s="17"/>
      <c r="O26" s="17"/>
      <c r="P26" s="17"/>
      <c r="Q26" s="17">
        <v>0</v>
      </c>
      <c r="R26" s="21">
        <f t="shared" si="0"/>
        <v>1557</v>
      </c>
    </row>
    <row r="27" spans="1:18" ht="24.75" customHeight="1">
      <c r="A27" s="38">
        <v>2363</v>
      </c>
      <c r="B27" s="35" t="s">
        <v>46</v>
      </c>
      <c r="C27" s="65">
        <v>2316</v>
      </c>
      <c r="D27" s="65">
        <v>5355</v>
      </c>
      <c r="E27" s="65">
        <v>6049</v>
      </c>
      <c r="F27" s="69">
        <v>1073</v>
      </c>
      <c r="G27" s="70">
        <v>3050</v>
      </c>
      <c r="H27" s="39">
        <v>1866</v>
      </c>
      <c r="I27" s="39">
        <v>1917</v>
      </c>
      <c r="J27" s="65">
        <v>6579</v>
      </c>
      <c r="K27" s="67">
        <v>1184</v>
      </c>
      <c r="L27" s="39">
        <v>1455</v>
      </c>
      <c r="M27" s="39">
        <v>1761</v>
      </c>
      <c r="N27" s="39">
        <v>1887</v>
      </c>
      <c r="O27" s="39">
        <v>1624</v>
      </c>
      <c r="P27" s="39">
        <v>2507</v>
      </c>
      <c r="Q27" s="39">
        <v>984</v>
      </c>
      <c r="R27" s="21">
        <f t="shared" si="0"/>
        <v>39607</v>
      </c>
    </row>
    <row r="28" spans="1:18" ht="20.25" customHeight="1">
      <c r="A28" s="15">
        <v>2370</v>
      </c>
      <c r="B28" s="35" t="s">
        <v>35</v>
      </c>
      <c r="C28" s="49"/>
      <c r="D28" s="18">
        <v>190</v>
      </c>
      <c r="E28" s="18">
        <v>642</v>
      </c>
      <c r="F28" s="53">
        <v>84</v>
      </c>
      <c r="G28" s="53">
        <v>26</v>
      </c>
      <c r="H28" s="17">
        <v>329</v>
      </c>
      <c r="I28" s="17">
        <v>111</v>
      </c>
      <c r="J28" s="18">
        <v>476</v>
      </c>
      <c r="K28" s="43">
        <v>239</v>
      </c>
      <c r="L28" s="17">
        <v>292</v>
      </c>
      <c r="M28" s="17">
        <v>166</v>
      </c>
      <c r="N28" s="17">
        <v>196</v>
      </c>
      <c r="O28" s="17">
        <v>48</v>
      </c>
      <c r="P28" s="17">
        <v>48</v>
      </c>
      <c r="Q28" s="17">
        <v>120</v>
      </c>
      <c r="R28" s="21">
        <f t="shared" si="0"/>
        <v>2967</v>
      </c>
    </row>
    <row r="29" spans="1:18" ht="21.75" customHeight="1">
      <c r="A29" s="14">
        <v>2400</v>
      </c>
      <c r="B29" s="2" t="s">
        <v>8</v>
      </c>
      <c r="C29" s="18"/>
      <c r="D29" s="18"/>
      <c r="E29" s="18"/>
      <c r="F29" s="53"/>
      <c r="G29" s="53"/>
      <c r="H29" s="53"/>
      <c r="I29" s="17"/>
      <c r="J29" s="17"/>
      <c r="K29" s="43"/>
      <c r="L29" s="17"/>
      <c r="M29" s="17"/>
      <c r="N29" s="17">
        <v>68</v>
      </c>
      <c r="O29" s="17"/>
      <c r="P29" s="17"/>
      <c r="Q29" s="17">
        <v>0</v>
      </c>
      <c r="R29" s="21">
        <f t="shared" si="0"/>
        <v>68</v>
      </c>
    </row>
    <row r="30" spans="1:18" ht="18.75" customHeight="1">
      <c r="A30" s="14">
        <v>5233</v>
      </c>
      <c r="B30" s="36" t="s">
        <v>36</v>
      </c>
      <c r="C30" s="49"/>
      <c r="D30" s="18"/>
      <c r="E30" s="18"/>
      <c r="F30" s="46"/>
      <c r="G30" s="17"/>
      <c r="H30" s="17"/>
      <c r="I30" s="17">
        <v>67</v>
      </c>
      <c r="J30" s="17"/>
      <c r="K30" s="43"/>
      <c r="L30" s="17"/>
      <c r="M30" s="17"/>
      <c r="N30" s="17"/>
      <c r="O30" s="17"/>
      <c r="P30" s="17"/>
      <c r="Q30" s="17">
        <v>0</v>
      </c>
      <c r="R30" s="21">
        <f t="shared" si="0"/>
        <v>67</v>
      </c>
    </row>
    <row r="31" spans="1:18" ht="18" customHeight="1">
      <c r="A31" s="71" t="s">
        <v>9</v>
      </c>
      <c r="B31" s="72"/>
      <c r="C31" s="46">
        <f aca="true" t="shared" si="3" ref="C31:R31">C11+C12+C13+C14+C21+C29+C30</f>
        <v>58236</v>
      </c>
      <c r="D31" s="46">
        <f t="shared" si="3"/>
        <v>88776</v>
      </c>
      <c r="E31" s="46">
        <f t="shared" si="3"/>
        <v>144539</v>
      </c>
      <c r="F31" s="46">
        <f t="shared" si="3"/>
        <v>13246</v>
      </c>
      <c r="G31" s="46">
        <f t="shared" si="3"/>
        <v>17064</v>
      </c>
      <c r="H31" s="46">
        <f t="shared" si="3"/>
        <v>32314</v>
      </c>
      <c r="I31" s="46">
        <f t="shared" si="3"/>
        <v>35225</v>
      </c>
      <c r="J31" s="46">
        <f t="shared" si="3"/>
        <v>67978</v>
      </c>
      <c r="K31" s="46">
        <f t="shared" si="3"/>
        <v>24417</v>
      </c>
      <c r="L31" s="46">
        <f t="shared" si="3"/>
        <v>36235</v>
      </c>
      <c r="M31" s="46">
        <f t="shared" si="3"/>
        <v>27930</v>
      </c>
      <c r="N31" s="46">
        <f t="shared" si="3"/>
        <v>92130</v>
      </c>
      <c r="O31" s="46">
        <f t="shared" si="3"/>
        <v>12382</v>
      </c>
      <c r="P31" s="46">
        <f t="shared" si="3"/>
        <v>21018</v>
      </c>
      <c r="Q31" s="46">
        <f t="shared" si="3"/>
        <v>11403</v>
      </c>
      <c r="R31" s="46">
        <f t="shared" si="3"/>
        <v>682893</v>
      </c>
    </row>
    <row r="32" spans="1:18" ht="30" customHeight="1">
      <c r="A32" s="71" t="s">
        <v>78</v>
      </c>
      <c r="B32" s="76"/>
      <c r="C32" s="47">
        <f>C31/12/C9</f>
        <v>121.325</v>
      </c>
      <c r="D32" s="47">
        <f aca="true" t="shared" si="4" ref="D32:Q32">D31/12/D9</f>
        <v>91.33333333333333</v>
      </c>
      <c r="E32" s="47">
        <f t="shared" si="4"/>
        <v>105.65716374269006</v>
      </c>
      <c r="F32" s="47">
        <f t="shared" si="4"/>
        <v>91.9861111111111</v>
      </c>
      <c r="G32" s="47">
        <f t="shared" si="4"/>
        <v>67.71428571428571</v>
      </c>
      <c r="H32" s="47">
        <f t="shared" si="4"/>
        <v>96.17261904761905</v>
      </c>
      <c r="I32" s="47">
        <f t="shared" si="4"/>
        <v>183.46354166666666</v>
      </c>
      <c r="J32" s="47">
        <f t="shared" si="4"/>
        <v>166.6127450980392</v>
      </c>
      <c r="K32" s="47">
        <f t="shared" si="4"/>
        <v>203.475</v>
      </c>
      <c r="L32" s="47">
        <f t="shared" si="4"/>
        <v>158.92543859649123</v>
      </c>
      <c r="M32" s="47">
        <f t="shared" si="4"/>
        <v>116.375</v>
      </c>
      <c r="N32" s="47">
        <f t="shared" si="4"/>
        <v>264.7413793103448</v>
      </c>
      <c r="O32" s="47">
        <f t="shared" si="4"/>
        <v>73.70238095238095</v>
      </c>
      <c r="P32" s="47">
        <f t="shared" si="4"/>
        <v>109.46875</v>
      </c>
      <c r="Q32" s="47">
        <f t="shared" si="4"/>
        <v>105.58333333333333</v>
      </c>
      <c r="R32" s="47">
        <f>R31/12/R9</f>
        <v>122.91090712742981</v>
      </c>
    </row>
    <row r="33" ht="12.75">
      <c r="D33" s="7"/>
    </row>
    <row r="34" spans="2:19" ht="12.75">
      <c r="B34" s="1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19" ht="12.75">
      <c r="B35" s="1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28"/>
    </row>
    <row r="36" spans="2:19" ht="12.75">
      <c r="B36" s="1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2:19" ht="12.75">
      <c r="B37" s="1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9" spans="3:5" ht="12.75">
      <c r="C39" s="19"/>
      <c r="D39" s="19"/>
      <c r="E39" s="19"/>
    </row>
    <row r="41" ht="12.75">
      <c r="E41" s="19"/>
    </row>
  </sheetData>
  <sheetProtection/>
  <mergeCells count="7">
    <mergeCell ref="A31:B31"/>
    <mergeCell ref="A32:B32"/>
    <mergeCell ref="A10:F10"/>
    <mergeCell ref="O1:R1"/>
    <mergeCell ref="N2:R2"/>
    <mergeCell ref="N3:R3"/>
    <mergeCell ref="O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2019-04-02T07:47:13Z</cp:lastPrinted>
  <dcterms:created xsi:type="dcterms:W3CDTF">2004-02-26T13:25:26Z</dcterms:created>
  <dcterms:modified xsi:type="dcterms:W3CDTF">2019-04-02T07:47:37Z</dcterms:modified>
  <cp:category/>
  <cp:version/>
  <cp:contentType/>
  <cp:contentStatus/>
</cp:coreProperties>
</file>